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785" yWindow="2595" windowWidth="8520" windowHeight="4170" firstSheet="1" activeTab="2"/>
  </bookViews>
  <sheets>
    <sheet name="销售预测" sheetId="1" r:id="rId1"/>
    <sheet name="利润预测" sheetId="2" r:id="rId2"/>
    <sheet name="利润敏感性分析" sheetId="3" r:id="rId3"/>
  </sheets>
  <externalReferences>
    <externalReference r:id="rId4"/>
  </externalReferences>
  <definedNames>
    <definedName name="实际数值">利润预测!$B$4:$B$7</definedName>
    <definedName name="实际值">[1]利润预测!$B$4:$B$7</definedName>
  </definedNames>
  <calcPr calcId="124519"/>
</workbook>
</file>

<file path=xl/calcChain.xml><?xml version="1.0" encoding="utf-8"?>
<calcChain xmlns="http://schemas.openxmlformats.org/spreadsheetml/2006/main">
  <c r="D5" i="3"/>
  <c r="B15" s="1"/>
  <c r="D6"/>
  <c r="B16" s="1"/>
  <c r="D7"/>
  <c r="B17" s="1"/>
  <c r="D4"/>
  <c r="B14" s="1"/>
  <c r="B5"/>
  <c r="B6"/>
  <c r="B7"/>
  <c r="B4"/>
  <c r="B8" s="1"/>
  <c r="C4" i="2"/>
  <c r="C5"/>
  <c r="C6"/>
  <c r="C7"/>
  <c r="B8"/>
  <c r="C5" i="3" l="1"/>
  <c r="C7"/>
  <c r="C4"/>
  <c r="C6"/>
  <c r="C8" l="1"/>
  <c r="D16" l="1"/>
  <c r="E16" s="1"/>
  <c r="D14"/>
  <c r="E14" s="1"/>
  <c r="C16"/>
  <c r="C14"/>
  <c r="D17"/>
  <c r="E17" s="1"/>
  <c r="C15"/>
  <c r="C17"/>
  <c r="D15"/>
  <c r="E15" s="1"/>
  <c r="D8"/>
</calcChain>
</file>

<file path=xl/sharedStrings.xml><?xml version="1.0" encoding="utf-8"?>
<sst xmlns="http://schemas.openxmlformats.org/spreadsheetml/2006/main" count="39" uniqueCount="38">
  <si>
    <t>销售预测</t>
    <phoneticPr fontId="1" type="noConversion"/>
  </si>
  <si>
    <t>观测值</t>
  </si>
  <si>
    <t>预测 实际销售额</t>
  </si>
  <si>
    <t>残差</t>
  </si>
  <si>
    <t>目标利润预测模型</t>
    <phoneticPr fontId="6" type="noConversion"/>
  </si>
  <si>
    <t>单位：元</t>
    <phoneticPr fontId="6" type="noConversion"/>
  </si>
  <si>
    <t>项     目</t>
    <phoneticPr fontId="6" type="noConversion"/>
  </si>
  <si>
    <t xml:space="preserve">实  际  数  值 </t>
    <phoneticPr fontId="6" type="noConversion"/>
  </si>
  <si>
    <t>预  测  数  值</t>
    <phoneticPr fontId="6" type="noConversion"/>
  </si>
  <si>
    <t>销售量</t>
    <phoneticPr fontId="6" type="noConversion"/>
  </si>
  <si>
    <t>单价</t>
    <phoneticPr fontId="6" type="noConversion"/>
  </si>
  <si>
    <t>变动成本</t>
    <phoneticPr fontId="6" type="noConversion"/>
  </si>
  <si>
    <t>固定成本</t>
    <phoneticPr fontId="6" type="noConversion"/>
  </si>
  <si>
    <t>目前利润</t>
    <phoneticPr fontId="6" type="noConversion"/>
  </si>
  <si>
    <t>目标利润</t>
    <phoneticPr fontId="6" type="noConversion"/>
  </si>
  <si>
    <t>利润敏感性分析模型</t>
    <phoneticPr fontId="12" type="noConversion"/>
  </si>
  <si>
    <t>单位：元</t>
    <phoneticPr fontId="12" type="noConversion"/>
  </si>
  <si>
    <t>项目</t>
    <phoneticPr fontId="12" type="noConversion"/>
  </si>
  <si>
    <t>变化率</t>
    <phoneticPr fontId="12" type="noConversion"/>
  </si>
  <si>
    <t>值</t>
    <phoneticPr fontId="12" type="noConversion"/>
  </si>
  <si>
    <t>销售量</t>
    <phoneticPr fontId="12" type="noConversion"/>
  </si>
  <si>
    <t>单价</t>
    <phoneticPr fontId="12" type="noConversion"/>
  </si>
  <si>
    <t>变动成本</t>
    <phoneticPr fontId="12" type="noConversion"/>
  </si>
  <si>
    <t>固定成本</t>
    <phoneticPr fontId="12" type="noConversion"/>
  </si>
  <si>
    <t>利润</t>
    <phoneticPr fontId="12" type="noConversion"/>
  </si>
  <si>
    <t>项  目</t>
    <phoneticPr fontId="12" type="noConversion"/>
  </si>
  <si>
    <t>实 际 数 值</t>
    <phoneticPr fontId="12" type="noConversion"/>
  </si>
  <si>
    <t>变化后数值</t>
    <phoneticPr fontId="12" type="noConversion"/>
  </si>
  <si>
    <t>变 化 率</t>
    <phoneticPr fontId="12" type="noConversion"/>
  </si>
  <si>
    <t>控 制 条</t>
    <phoneticPr fontId="12" type="noConversion"/>
  </si>
  <si>
    <t>销售量</t>
    <phoneticPr fontId="12" type="noConversion"/>
  </si>
  <si>
    <t>单价</t>
    <phoneticPr fontId="12" type="noConversion"/>
  </si>
  <si>
    <t>变动成本</t>
    <phoneticPr fontId="12" type="noConversion"/>
  </si>
  <si>
    <t>固定成本</t>
    <phoneticPr fontId="12" type="noConversion"/>
  </si>
  <si>
    <t>单因素利润敏感性模型</t>
    <phoneticPr fontId="12" type="noConversion"/>
  </si>
  <si>
    <t>利润变化量</t>
    <phoneticPr fontId="12" type="noConversion"/>
  </si>
  <si>
    <t>利润变化率</t>
    <phoneticPr fontId="12" type="noConversion"/>
  </si>
  <si>
    <t xml:space="preserve">                                            单位：元</t>
    <phoneticPr fontId="12" type="noConversion"/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</si>
</sst>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76" formatCode="_ * #,##0.00_ ;_ * \-#,##0.00_ ;_ * &quot;-&quot;??_ ;_ @_ "/>
  </numFmts>
  <fonts count="1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name val="宋体"/>
      <charset val="134"/>
    </font>
    <font>
      <sz val="22"/>
      <color theme="1"/>
      <name val="宋体"/>
      <family val="2"/>
      <charset val="134"/>
      <scheme val="minor"/>
    </font>
    <font>
      <sz val="22"/>
      <color theme="1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charset val="134"/>
    </font>
    <font>
      <sz val="22"/>
      <name val="楷体_GB2312"/>
      <family val="3"/>
      <charset val="134"/>
    </font>
    <font>
      <sz val="12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20"/>
      <color theme="1"/>
      <name val="宋体"/>
      <family val="2"/>
      <charset val="134"/>
      <scheme val="minor"/>
    </font>
    <font>
      <sz val="2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43" fontId="5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NumberFormat="1" applyFont="1" applyBorder="1" applyAlignment="1">
      <alignment horizontal="center" vertical="center"/>
    </xf>
    <xf numFmtId="0" fontId="11" fillId="0" borderId="1" xfId="2" applyNumberFormat="1" applyFont="1" applyBorder="1" applyAlignment="1">
      <alignment horizontal="center" vertical="center"/>
    </xf>
    <xf numFmtId="176" fontId="11" fillId="0" borderId="1" xfId="2" applyNumberFormat="1" applyFont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10" xfId="0" applyBorder="1" applyAlignment="1">
      <alignment horizontal="center" vertical="center"/>
    </xf>
  </cellXfs>
  <cellStyles count="3">
    <cellStyle name="常规" xfId="0" builtinId="0"/>
    <cellStyle name="常规 2" xfId="1"/>
    <cellStyle name="千位分隔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070;&#31295;/Excel&#30340;&#21442;&#32771;/ck-280%20Excel%202003&#36130;&#21153;&#24212;&#29992;&#24555;&#26131;&#36890;/&#20809;&#30424;/&#26368;&#32456;&#25928;&#26524;/&#31532;11&#31456;/&#39044;&#27979;&#36130;&#21153;&#25968;&#25454;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销售预测"/>
      <sheetName val="利润预测"/>
      <sheetName val="利润敏感性分析"/>
    </sheetNames>
    <sheetDataSet>
      <sheetData sheetId="0" refreshError="1"/>
      <sheetData sheetId="1" refreshError="1">
        <row r="4">
          <cell r="B4">
            <v>50000</v>
          </cell>
        </row>
        <row r="5">
          <cell r="B5">
            <v>68</v>
          </cell>
        </row>
        <row r="6">
          <cell r="B6">
            <v>27</v>
          </cell>
        </row>
        <row r="7">
          <cell r="B7">
            <v>1200000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4"/>
  <sheetViews>
    <sheetView workbookViewId="0">
      <selection activeCell="C9" sqref="C9"/>
    </sheetView>
  </sheetViews>
  <sheetFormatPr defaultRowHeight="13.5"/>
  <cols>
    <col min="2" max="2" width="17.375" customWidth="1"/>
    <col min="3" max="3" width="14.125" customWidth="1"/>
  </cols>
  <sheetData>
    <row r="1" spans="1:3" ht="27">
      <c r="A1" s="3" t="s">
        <v>0</v>
      </c>
      <c r="B1" s="4"/>
      <c r="C1" s="4"/>
    </row>
    <row r="2" spans="1:3" ht="14.25">
      <c r="A2" s="1" t="s">
        <v>1</v>
      </c>
      <c r="B2" s="2" t="s">
        <v>2</v>
      </c>
      <c r="C2" s="1" t="s">
        <v>3</v>
      </c>
    </row>
    <row r="3" spans="1:3" ht="14.25">
      <c r="A3" s="2">
        <v>1</v>
      </c>
      <c r="B3" s="2">
        <v>41562.378210000003</v>
      </c>
      <c r="C3" s="2">
        <v>9431.8523076923084</v>
      </c>
    </row>
    <row r="4" spans="1:3" ht="14.25">
      <c r="A4" s="2">
        <v>2</v>
      </c>
      <c r="B4" s="2">
        <v>40782.305229999998</v>
      </c>
      <c r="C4" s="2">
        <v>-9243.7891230000005</v>
      </c>
    </row>
    <row r="5" spans="1:3" ht="14.25">
      <c r="A5" s="2">
        <v>3</v>
      </c>
      <c r="B5" s="2">
        <v>41267.333299999998</v>
      </c>
      <c r="C5" s="2">
        <v>458.81419580418901</v>
      </c>
    </row>
    <row r="6" spans="1:3" ht="14.25">
      <c r="A6" s="2">
        <v>4</v>
      </c>
      <c r="B6" s="2">
        <v>42492.229860139865</v>
      </c>
      <c r="C6" s="2">
        <v>-4505.8698601398573</v>
      </c>
    </row>
    <row r="7" spans="1:3" ht="14.25">
      <c r="A7" s="2">
        <v>5</v>
      </c>
      <c r="B7" s="2">
        <v>42421.953916083919</v>
      </c>
      <c r="C7" s="2">
        <v>3637.3860839160843</v>
      </c>
    </row>
    <row r="8" spans="1:3" ht="14.25">
      <c r="A8" s="2">
        <v>6</v>
      </c>
      <c r="B8" s="2">
        <v>45621.561229999999</v>
      </c>
      <c r="C8" s="2">
        <v>-981.15642349999996</v>
      </c>
    </row>
    <row r="9" spans="1:3" ht="14.25">
      <c r="A9" s="2">
        <v>7</v>
      </c>
      <c r="B9" s="2">
        <v>42281.402027972028</v>
      </c>
      <c r="C9" s="2">
        <v>-1912.2720279720234</v>
      </c>
    </row>
    <row r="10" spans="1:3" ht="14.25">
      <c r="A10" s="2">
        <v>8</v>
      </c>
      <c r="B10" s="2">
        <v>42211.126083916082</v>
      </c>
      <c r="C10" s="2">
        <v>7456.7139160839215</v>
      </c>
    </row>
    <row r="11" spans="1:3" ht="14.25">
      <c r="A11" s="2">
        <v>9</v>
      </c>
      <c r="B11" s="2">
        <v>43263.15612</v>
      </c>
      <c r="C11" s="2">
        <v>-6921.6701398601363</v>
      </c>
    </row>
    <row r="12" spans="1:3" ht="14.25">
      <c r="A12" s="2">
        <v>10</v>
      </c>
      <c r="B12" s="2">
        <v>42070.574195804198</v>
      </c>
      <c r="C12" s="2">
        <v>3260.6258041958063</v>
      </c>
    </row>
    <row r="13" spans="1:3" ht="14.25">
      <c r="A13" s="2">
        <v>11</v>
      </c>
      <c r="B13" s="2">
        <v>42000.298251748252</v>
      </c>
      <c r="C13" s="2">
        <v>-67.058251748254406</v>
      </c>
    </row>
    <row r="14" spans="1:3" ht="14.25">
      <c r="A14" s="2">
        <v>12</v>
      </c>
      <c r="B14" s="2">
        <v>43261.565620000001</v>
      </c>
      <c r="C14" s="2">
        <v>-123.38230769230722</v>
      </c>
    </row>
  </sheetData>
  <mergeCells count="1">
    <mergeCell ref="A1:C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9"/>
  <sheetViews>
    <sheetView workbookViewId="0">
      <selection activeCell="B4" sqref="B4:B7"/>
    </sheetView>
  </sheetViews>
  <sheetFormatPr defaultRowHeight="13.5"/>
  <cols>
    <col min="1" max="1" width="14.75" customWidth="1"/>
    <col min="2" max="2" width="19.5" customWidth="1"/>
    <col min="3" max="3" width="21.75" customWidth="1"/>
  </cols>
  <sheetData>
    <row r="1" spans="1:3" ht="27">
      <c r="A1" s="6" t="s">
        <v>4</v>
      </c>
      <c r="B1" s="6"/>
      <c r="C1" s="6"/>
    </row>
    <row r="2" spans="1:3" ht="14.25" thickBot="1">
      <c r="A2" s="5" t="s">
        <v>5</v>
      </c>
      <c r="B2" s="5"/>
      <c r="C2" s="5"/>
    </row>
    <row r="3" spans="1:3" ht="14.25">
      <c r="A3" s="7" t="s">
        <v>6</v>
      </c>
      <c r="B3" s="8" t="s">
        <v>7</v>
      </c>
      <c r="C3" s="9" t="s">
        <v>8</v>
      </c>
    </row>
    <row r="4" spans="1:3">
      <c r="A4" s="10" t="s">
        <v>9</v>
      </c>
      <c r="B4" s="11">
        <v>55000</v>
      </c>
      <c r="C4" s="12">
        <f>(C9+B7)/(B5-B6)</f>
        <v>56250</v>
      </c>
    </row>
    <row r="5" spans="1:3">
      <c r="A5" s="13" t="s">
        <v>10</v>
      </c>
      <c r="B5" s="11">
        <v>65</v>
      </c>
      <c r="C5" s="12">
        <f>(C9+B7)/B4+B5</f>
        <v>105.90909090909091</v>
      </c>
    </row>
    <row r="6" spans="1:3">
      <c r="A6" s="13" t="s">
        <v>11</v>
      </c>
      <c r="B6" s="11">
        <v>25</v>
      </c>
      <c r="C6" s="12">
        <f>B5-(C9+B7)/B4</f>
        <v>24.090909090909093</v>
      </c>
    </row>
    <row r="7" spans="1:3">
      <c r="A7" s="13" t="s">
        <v>12</v>
      </c>
      <c r="B7" s="11">
        <v>1300000</v>
      </c>
      <c r="C7" s="12">
        <f>B4*(B5-B6)-C9</f>
        <v>1250000</v>
      </c>
    </row>
    <row r="8" spans="1:3">
      <c r="A8" s="13" t="s">
        <v>13</v>
      </c>
      <c r="B8" s="11">
        <f>B4*B5-B4*B6-B7</f>
        <v>900000</v>
      </c>
      <c r="C8" s="12"/>
    </row>
    <row r="9" spans="1:3" ht="14.25" thickBot="1">
      <c r="A9" s="14" t="s">
        <v>14</v>
      </c>
      <c r="B9" s="15"/>
      <c r="C9" s="16">
        <v>950000</v>
      </c>
    </row>
  </sheetData>
  <mergeCells count="2">
    <mergeCell ref="A1:C1"/>
    <mergeCell ref="A2:C2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7"/>
  <sheetViews>
    <sheetView tabSelected="1" topLeftCell="A2" workbookViewId="0">
      <selection activeCell="B17" sqref="B17"/>
    </sheetView>
  </sheetViews>
  <sheetFormatPr defaultRowHeight="13.5"/>
  <cols>
    <col min="2" max="2" width="12.25" bestFit="1" customWidth="1"/>
    <col min="3" max="5" width="11" bestFit="1" customWidth="1"/>
  </cols>
  <sheetData>
    <row r="1" spans="1:6" ht="25.5">
      <c r="A1" s="19" t="s">
        <v>15</v>
      </c>
      <c r="B1" s="20"/>
      <c r="C1" s="20"/>
      <c r="D1" s="20"/>
      <c r="E1" s="20"/>
      <c r="F1" s="20"/>
    </row>
    <row r="2" spans="1:6">
      <c r="A2" s="17" t="s">
        <v>16</v>
      </c>
      <c r="B2" s="17"/>
      <c r="C2" s="17"/>
      <c r="D2" s="17"/>
      <c r="E2" s="17"/>
      <c r="F2" s="17"/>
    </row>
    <row r="3" spans="1:6">
      <c r="A3" s="18" t="s">
        <v>25</v>
      </c>
      <c r="B3" s="18" t="s">
        <v>26</v>
      </c>
      <c r="C3" s="18" t="s">
        <v>27</v>
      </c>
      <c r="D3" s="18" t="s">
        <v>28</v>
      </c>
      <c r="E3" s="18" t="s">
        <v>29</v>
      </c>
      <c r="F3" s="18" t="s">
        <v>19</v>
      </c>
    </row>
    <row r="4" spans="1:6">
      <c r="A4" s="21" t="s">
        <v>20</v>
      </c>
      <c r="B4" s="11">
        <f>实际数值</f>
        <v>55000</v>
      </c>
      <c r="C4" s="22">
        <f>B4*D4/100+B4</f>
        <v>66000</v>
      </c>
      <c r="D4" s="23">
        <f>F4-50</f>
        <v>20</v>
      </c>
      <c r="E4" s="11"/>
      <c r="F4" s="23">
        <v>70</v>
      </c>
    </row>
    <row r="5" spans="1:6">
      <c r="A5" s="11" t="s">
        <v>21</v>
      </c>
      <c r="B5" s="11">
        <f>实际数值</f>
        <v>65</v>
      </c>
      <c r="C5" s="22">
        <f t="shared" ref="C5:C7" si="0">B5*D5/100+B5</f>
        <v>52</v>
      </c>
      <c r="D5" s="23">
        <f t="shared" ref="D5:D7" si="1">F5-50</f>
        <v>-20</v>
      </c>
      <c r="E5" s="11"/>
      <c r="F5" s="23">
        <v>30</v>
      </c>
    </row>
    <row r="6" spans="1:6">
      <c r="A6" s="11" t="s">
        <v>22</v>
      </c>
      <c r="B6" s="11">
        <f>实际数值</f>
        <v>25</v>
      </c>
      <c r="C6" s="22">
        <f t="shared" si="0"/>
        <v>30</v>
      </c>
      <c r="D6" s="23">
        <f t="shared" si="1"/>
        <v>20</v>
      </c>
      <c r="E6" s="11"/>
      <c r="F6" s="23">
        <v>70</v>
      </c>
    </row>
    <row r="7" spans="1:6">
      <c r="A7" s="11" t="s">
        <v>23</v>
      </c>
      <c r="B7" s="11">
        <f>实际数值</f>
        <v>1300000</v>
      </c>
      <c r="C7" s="22">
        <f t="shared" si="0"/>
        <v>1040000</v>
      </c>
      <c r="D7" s="23">
        <f t="shared" si="1"/>
        <v>-20</v>
      </c>
      <c r="E7" s="11"/>
      <c r="F7" s="23">
        <v>30</v>
      </c>
    </row>
    <row r="8" spans="1:6">
      <c r="A8" s="11" t="s">
        <v>24</v>
      </c>
      <c r="B8" s="11">
        <f>B4*B5-B6*B4-B7</f>
        <v>900000</v>
      </c>
      <c r="C8" s="22">
        <f>C4*C5-C6*C4-C7</f>
        <v>412000</v>
      </c>
      <c r="D8" s="23">
        <f>(C8-B8)/B8</f>
        <v>-0.54222222222222227</v>
      </c>
      <c r="E8" s="11"/>
      <c r="F8" s="24"/>
    </row>
    <row r="11" spans="1:6" ht="25.5">
      <c r="A11" s="19" t="s">
        <v>34</v>
      </c>
      <c r="B11" s="20"/>
      <c r="C11" s="20"/>
      <c r="D11" s="20"/>
      <c r="E11" s="20"/>
      <c r="F11" s="20"/>
    </row>
    <row r="12" spans="1:6">
      <c r="A12" s="28" t="s">
        <v>37</v>
      </c>
      <c r="B12" s="28"/>
      <c r="C12" s="28"/>
      <c r="D12" s="28"/>
      <c r="E12" s="28"/>
      <c r="F12" s="27"/>
    </row>
    <row r="13" spans="1:6">
      <c r="A13" s="26" t="s">
        <v>17</v>
      </c>
      <c r="B13" s="26" t="s">
        <v>18</v>
      </c>
      <c r="C13" s="26" t="s">
        <v>24</v>
      </c>
      <c r="D13" s="26" t="s">
        <v>35</v>
      </c>
      <c r="E13" s="25" t="s">
        <v>36</v>
      </c>
    </row>
    <row r="14" spans="1:6">
      <c r="A14" s="21" t="s">
        <v>30</v>
      </c>
      <c r="B14" s="21">
        <f>D4</f>
        <v>20</v>
      </c>
      <c r="C14" s="21">
        <f>$C$8</f>
        <v>412000</v>
      </c>
      <c r="D14" s="21">
        <f>$C$8-$B$8</f>
        <v>-488000</v>
      </c>
      <c r="E14" s="21">
        <f>D14/$B$8</f>
        <v>-0.54222222222222227</v>
      </c>
    </row>
    <row r="15" spans="1:6">
      <c r="A15" s="21" t="s">
        <v>31</v>
      </c>
      <c r="B15" s="21">
        <f t="shared" ref="B15:B17" si="2">D5</f>
        <v>-20</v>
      </c>
      <c r="C15" s="21">
        <f t="shared" ref="C15:C17" si="3">$C$8</f>
        <v>412000</v>
      </c>
      <c r="D15" s="21">
        <f t="shared" ref="D15:D17" si="4">$C$8-$B$8</f>
        <v>-488000</v>
      </c>
      <c r="E15" s="21">
        <f t="shared" ref="E15:E17" si="5">D15/$B$8</f>
        <v>-0.54222222222222227</v>
      </c>
    </row>
    <row r="16" spans="1:6">
      <c r="A16" s="21" t="s">
        <v>32</v>
      </c>
      <c r="B16" s="21">
        <f t="shared" si="2"/>
        <v>20</v>
      </c>
      <c r="C16" s="21">
        <f t="shared" si="3"/>
        <v>412000</v>
      </c>
      <c r="D16" s="21">
        <f t="shared" si="4"/>
        <v>-488000</v>
      </c>
      <c r="E16" s="21">
        <f t="shared" si="5"/>
        <v>-0.54222222222222227</v>
      </c>
    </row>
    <row r="17" spans="1:5">
      <c r="A17" s="21" t="s">
        <v>33</v>
      </c>
      <c r="B17" s="21">
        <f t="shared" si="2"/>
        <v>-20</v>
      </c>
      <c r="C17" s="21">
        <f t="shared" si="3"/>
        <v>412000</v>
      </c>
      <c r="D17" s="21">
        <f t="shared" si="4"/>
        <v>-488000</v>
      </c>
      <c r="E17" s="21">
        <f t="shared" si="5"/>
        <v>-0.54222222222222227</v>
      </c>
    </row>
  </sheetData>
  <mergeCells count="4">
    <mergeCell ref="A12:E12"/>
    <mergeCell ref="A1:F1"/>
    <mergeCell ref="A2:F2"/>
    <mergeCell ref="A11:F11"/>
  </mergeCells>
  <phoneticPr fontId="12" type="noConversion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销售预测</vt:lpstr>
      <vt:lpstr>利润预测</vt:lpstr>
      <vt:lpstr>利润敏感性分析</vt:lpstr>
      <vt:lpstr>实际数值</vt:lpstr>
    </vt:vector>
  </TitlesOfParts>
  <Company>番茄花园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周</dc:creator>
  <cp:lastModifiedBy>周</cp:lastModifiedBy>
  <dcterms:created xsi:type="dcterms:W3CDTF">2007-09-18T01:57:38Z</dcterms:created>
  <dcterms:modified xsi:type="dcterms:W3CDTF">2007-09-18T07:11:11Z</dcterms:modified>
</cp:coreProperties>
</file>