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H:\新建文件夹 (3)\电子表格\分发喵了个咪\多页\"/>
    </mc:Choice>
  </mc:AlternateContent>
  <xr:revisionPtr revIDLastSave="0" documentId="13_ncr:1_{40FB5826-DD77-463D-BECE-9EA16F62449B}" xr6:coauthVersionLast="38" xr6:coauthVersionMax="38" xr10:uidLastSave="{00000000-0000-0000-0000-000000000000}"/>
  <bookViews>
    <workbookView xWindow="0" yWindow="0" windowWidth="20385" windowHeight="8505" tabRatio="914" xr2:uid="{00000000-000D-0000-FFFF-FFFF00000000}"/>
  </bookViews>
  <sheets>
    <sheet name="主页" sheetId="18" r:id="rId1"/>
    <sheet name="填写说明" sheetId="14" r:id="rId2"/>
    <sheet name="参数表" sheetId="2" r:id="rId3"/>
    <sheet name="收入" sheetId="1" r:id="rId4"/>
    <sheet name="薪资社保" sheetId="3" r:id="rId5"/>
    <sheet name="费用开支" sheetId="4" r:id="rId6"/>
    <sheet name="设备采购" sheetId="5" r:id="rId7"/>
    <sheet name="借入及还款" sheetId="6" r:id="rId8"/>
    <sheet name="借出及收款" sheetId="7" r:id="rId9"/>
    <sheet name="资金投入" sheetId="8" r:id="rId10"/>
    <sheet name="现金分红" sheetId="9" r:id="rId11"/>
    <sheet name="盈利及资产情况分析表" sheetId="10" r:id="rId12"/>
    <sheet name="收入汇总" sheetId="15" r:id="rId13"/>
    <sheet name="开支汇总" sheetId="11" r:id="rId14"/>
    <sheet name="部门开支汇总" sheetId="12" r:id="rId15"/>
    <sheet name="应付汇总" sheetId="17" r:id="rId16"/>
    <sheet name="应收汇总" sheetId="16" r:id="rId17"/>
  </sheets>
  <definedNames>
    <definedName name="LIST1">参数表!$B$2:$B$41</definedName>
    <definedName name="LIST10">参数表!$AC$2:$AC$41</definedName>
    <definedName name="LIST2">参数表!$E$2:$E$41</definedName>
    <definedName name="LIST3">参数表!$H$2:$H$41</definedName>
    <definedName name="LIST4">参数表!$K$2:$K$41</definedName>
    <definedName name="LIST5">参数表!$N$2:$N$41</definedName>
    <definedName name="LIST6">参数表!$Q$2:$Q$41</definedName>
    <definedName name="LIST7">参数表!$T$2:$T$41</definedName>
    <definedName name="LIST8">参数表!$W$2:$W$41</definedName>
    <definedName name="LIST9">参数表!$Z$2:$Z$41</definedName>
    <definedName name="_xlnm.Print_Area" localSheetId="14">部门开支汇总!$A:$E</definedName>
    <definedName name="_xlnm.Print_Area" localSheetId="13">开支汇总!$A:$E</definedName>
    <definedName name="_xlnm.Print_Area" localSheetId="12">收入汇总!$A:$E</definedName>
    <definedName name="_xlnm.Print_Area" localSheetId="15">应付汇总!$A:$E</definedName>
    <definedName name="_xlnm.Print_Area" localSheetId="16">应收汇总!$A:$E</definedName>
  </definedNames>
  <calcPr calcId="181029"/>
</workbook>
</file>

<file path=xl/calcChain.xml><?xml version="1.0" encoding="utf-8"?>
<calcChain xmlns="http://schemas.openxmlformats.org/spreadsheetml/2006/main">
  <c r="B45" i="16" l="1"/>
  <c r="A45" i="16"/>
  <c r="C44" i="16"/>
  <c r="B44" i="16"/>
  <c r="F44" i="16" s="1"/>
  <c r="G44" i="16" s="1"/>
  <c r="A44" i="16"/>
  <c r="D43" i="16"/>
  <c r="C43" i="16"/>
  <c r="B43" i="16"/>
  <c r="F43" i="16" s="1"/>
  <c r="H43" i="16" s="1"/>
  <c r="A43" i="16"/>
  <c r="I42" i="16"/>
  <c r="E42" i="16"/>
  <c r="D42" i="16"/>
  <c r="C42" i="16"/>
  <c r="B42" i="16"/>
  <c r="F42" i="16" s="1"/>
  <c r="G42" i="16" s="1"/>
  <c r="A42" i="16"/>
  <c r="B41" i="16"/>
  <c r="C41" i="16" s="1"/>
  <c r="A41" i="16"/>
  <c r="F40" i="16"/>
  <c r="H40" i="16" s="1"/>
  <c r="B40" i="16"/>
  <c r="D40" i="16" s="1"/>
  <c r="A40" i="16"/>
  <c r="F39" i="16"/>
  <c r="I39" i="16" s="1"/>
  <c r="D39" i="16"/>
  <c r="B39" i="16"/>
  <c r="E39" i="16" s="1"/>
  <c r="A39" i="16"/>
  <c r="I38" i="16"/>
  <c r="E38" i="16"/>
  <c r="D38" i="16"/>
  <c r="C38" i="16"/>
  <c r="B38" i="16"/>
  <c r="F38" i="16" s="1"/>
  <c r="H38" i="16" s="1"/>
  <c r="A38" i="16"/>
  <c r="I37" i="16"/>
  <c r="F37" i="16"/>
  <c r="G37" i="16" s="1"/>
  <c r="E37" i="16"/>
  <c r="D37" i="16"/>
  <c r="B37" i="16"/>
  <c r="C37" i="16" s="1"/>
  <c r="A37" i="16"/>
  <c r="B36" i="16"/>
  <c r="D36" i="16" s="1"/>
  <c r="A36" i="16"/>
  <c r="F35" i="16"/>
  <c r="I35" i="16" s="1"/>
  <c r="B35" i="16"/>
  <c r="E35" i="16" s="1"/>
  <c r="A35" i="16"/>
  <c r="E34" i="16"/>
  <c r="D34" i="16"/>
  <c r="C34" i="16"/>
  <c r="B34" i="16"/>
  <c r="F34" i="16" s="1"/>
  <c r="I34" i="16" s="1"/>
  <c r="A34" i="16"/>
  <c r="F33" i="16"/>
  <c r="G33" i="16" s="1"/>
  <c r="E33" i="16"/>
  <c r="B33" i="16"/>
  <c r="C33" i="16" s="1"/>
  <c r="A33" i="16"/>
  <c r="I32" i="16"/>
  <c r="F32" i="16"/>
  <c r="H32" i="16" s="1"/>
  <c r="E32" i="16"/>
  <c r="C32" i="16"/>
  <c r="B32" i="16"/>
  <c r="D32" i="16" s="1"/>
  <c r="A32" i="16"/>
  <c r="B31" i="16"/>
  <c r="E31" i="16" s="1"/>
  <c r="A31" i="16"/>
  <c r="E30" i="16"/>
  <c r="D30" i="16"/>
  <c r="C30" i="16"/>
  <c r="B30" i="16"/>
  <c r="F30" i="16" s="1"/>
  <c r="G30" i="16" s="1"/>
  <c r="A30" i="16"/>
  <c r="F29" i="16"/>
  <c r="G29" i="16" s="1"/>
  <c r="B29" i="16"/>
  <c r="C29" i="16" s="1"/>
  <c r="A29" i="16"/>
  <c r="F28" i="16"/>
  <c r="H28" i="16" s="1"/>
  <c r="E28" i="16"/>
  <c r="B28" i="16"/>
  <c r="D28" i="16" s="1"/>
  <c r="A28" i="16"/>
  <c r="H27" i="16"/>
  <c r="F27" i="16"/>
  <c r="I27" i="16" s="1"/>
  <c r="D27" i="16"/>
  <c r="C27" i="16"/>
  <c r="B27" i="16"/>
  <c r="E27" i="16" s="1"/>
  <c r="A27" i="16"/>
  <c r="I26" i="16"/>
  <c r="H26" i="16"/>
  <c r="E26" i="16"/>
  <c r="D26" i="16"/>
  <c r="C26" i="16"/>
  <c r="B26" i="16"/>
  <c r="F26" i="16" s="1"/>
  <c r="G26" i="16" s="1"/>
  <c r="A26" i="16"/>
  <c r="B25" i="16"/>
  <c r="A25" i="16"/>
  <c r="F24" i="16"/>
  <c r="B24" i="16"/>
  <c r="D24" i="16" s="1"/>
  <c r="A24" i="16"/>
  <c r="F23" i="16"/>
  <c r="I23" i="16" s="1"/>
  <c r="D23" i="16"/>
  <c r="B23" i="16"/>
  <c r="E23" i="16" s="1"/>
  <c r="A23" i="16"/>
  <c r="I22" i="16"/>
  <c r="E22" i="16"/>
  <c r="D22" i="16"/>
  <c r="C22" i="16"/>
  <c r="B22" i="16"/>
  <c r="F22" i="16" s="1"/>
  <c r="H22" i="16" s="1"/>
  <c r="A22" i="16"/>
  <c r="I21" i="16"/>
  <c r="F21" i="16"/>
  <c r="G21" i="16" s="1"/>
  <c r="E21" i="16"/>
  <c r="D21" i="16"/>
  <c r="B21" i="16"/>
  <c r="C21" i="16" s="1"/>
  <c r="A21" i="16"/>
  <c r="B20" i="16"/>
  <c r="A20" i="16"/>
  <c r="F19" i="16"/>
  <c r="B19" i="16"/>
  <c r="E19" i="16" s="1"/>
  <c r="A19" i="16"/>
  <c r="E18" i="16"/>
  <c r="D18" i="16"/>
  <c r="C18" i="16"/>
  <c r="B18" i="16"/>
  <c r="F18" i="16" s="1"/>
  <c r="I18" i="16" s="1"/>
  <c r="A18" i="16"/>
  <c r="F17" i="16"/>
  <c r="G17" i="16" s="1"/>
  <c r="E17" i="16"/>
  <c r="B17" i="16"/>
  <c r="C17" i="16" s="1"/>
  <c r="A17" i="16"/>
  <c r="I16" i="16"/>
  <c r="F16" i="16"/>
  <c r="H16" i="16" s="1"/>
  <c r="E16" i="16"/>
  <c r="C16" i="16"/>
  <c r="B16" i="16"/>
  <c r="D16" i="16" s="1"/>
  <c r="A16" i="16"/>
  <c r="B15" i="16"/>
  <c r="A15" i="16"/>
  <c r="H14" i="16"/>
  <c r="E14" i="16"/>
  <c r="D14" i="16"/>
  <c r="C14" i="16"/>
  <c r="B14" i="16"/>
  <c r="F14" i="16" s="1"/>
  <c r="I14" i="16" s="1"/>
  <c r="A14" i="16"/>
  <c r="F13" i="16"/>
  <c r="B13" i="16"/>
  <c r="A13" i="16"/>
  <c r="F12" i="16"/>
  <c r="E12" i="16"/>
  <c r="B12" i="16"/>
  <c r="D12" i="16" s="1"/>
  <c r="A12" i="16"/>
  <c r="H11" i="16"/>
  <c r="F11" i="16"/>
  <c r="I11" i="16" s="1"/>
  <c r="D11" i="16"/>
  <c r="C11" i="16"/>
  <c r="B11" i="16"/>
  <c r="E11" i="16" s="1"/>
  <c r="A11" i="16"/>
  <c r="I10" i="16"/>
  <c r="H10" i="16"/>
  <c r="E10" i="16"/>
  <c r="D10" i="16"/>
  <c r="C10" i="16"/>
  <c r="B10" i="16"/>
  <c r="F10" i="16" s="1"/>
  <c r="G10" i="16" s="1"/>
  <c r="A10" i="16"/>
  <c r="D9" i="16"/>
  <c r="B9" i="16"/>
  <c r="A9" i="16"/>
  <c r="F8" i="16"/>
  <c r="B8" i="16"/>
  <c r="A8" i="16"/>
  <c r="F7" i="16"/>
  <c r="D7" i="16"/>
  <c r="B7" i="16"/>
  <c r="E7" i="16" s="1"/>
  <c r="A7" i="16"/>
  <c r="E6" i="16"/>
  <c r="D6" i="16"/>
  <c r="C6" i="16"/>
  <c r="B6" i="16"/>
  <c r="F6" i="16" s="1"/>
  <c r="H6" i="16" s="1"/>
  <c r="A6" i="16"/>
  <c r="I4" i="16"/>
  <c r="H4" i="16"/>
  <c r="G4" i="16"/>
  <c r="E4" i="16"/>
  <c r="D4" i="16"/>
  <c r="C4" i="16"/>
  <c r="F45" i="17"/>
  <c r="I45" i="17" s="1"/>
  <c r="B45" i="17"/>
  <c r="A45" i="17"/>
  <c r="H44" i="17"/>
  <c r="E44" i="17"/>
  <c r="D44" i="17"/>
  <c r="C44" i="17"/>
  <c r="B44" i="17"/>
  <c r="F44" i="17" s="1"/>
  <c r="I44" i="17" s="1"/>
  <c r="A44" i="17"/>
  <c r="F43" i="17"/>
  <c r="B43" i="17"/>
  <c r="A43" i="17"/>
  <c r="I42" i="17"/>
  <c r="F42" i="17"/>
  <c r="E42" i="17"/>
  <c r="C42" i="17"/>
  <c r="B42" i="17"/>
  <c r="D42" i="17" s="1"/>
  <c r="A42" i="17"/>
  <c r="D41" i="17"/>
  <c r="B41" i="17"/>
  <c r="A41" i="17"/>
  <c r="I40" i="17"/>
  <c r="E40" i="17"/>
  <c r="D40" i="17"/>
  <c r="C40" i="17"/>
  <c r="B40" i="17"/>
  <c r="F40" i="17" s="1"/>
  <c r="H40" i="17" s="1"/>
  <c r="A40" i="17"/>
  <c r="B39" i="17"/>
  <c r="A39" i="17"/>
  <c r="E38" i="17"/>
  <c r="B38" i="17"/>
  <c r="F38" i="17" s="1"/>
  <c r="A38" i="17"/>
  <c r="F37" i="17"/>
  <c r="E37" i="17"/>
  <c r="D37" i="17"/>
  <c r="B37" i="17"/>
  <c r="C37" i="17" s="1"/>
  <c r="A37" i="17"/>
  <c r="E36" i="17"/>
  <c r="B36" i="17"/>
  <c r="D36" i="17" s="1"/>
  <c r="A36" i="17"/>
  <c r="H35" i="17"/>
  <c r="F35" i="17"/>
  <c r="I35" i="17" s="1"/>
  <c r="C35" i="17"/>
  <c r="B35" i="17"/>
  <c r="E35" i="17" s="1"/>
  <c r="A35" i="17"/>
  <c r="H34" i="17"/>
  <c r="E34" i="17"/>
  <c r="D34" i="17"/>
  <c r="C34" i="17"/>
  <c r="B34" i="17"/>
  <c r="F34" i="17" s="1"/>
  <c r="G34" i="17" s="1"/>
  <c r="A34" i="17"/>
  <c r="B33" i="17"/>
  <c r="C33" i="17" s="1"/>
  <c r="A33" i="17"/>
  <c r="F32" i="17"/>
  <c r="H32" i="17" s="1"/>
  <c r="E32" i="17"/>
  <c r="C32" i="17"/>
  <c r="B32" i="17"/>
  <c r="D32" i="17" s="1"/>
  <c r="A32" i="17"/>
  <c r="D31" i="17"/>
  <c r="B31" i="17"/>
  <c r="E31" i="17" s="1"/>
  <c r="A31" i="17"/>
  <c r="I30" i="17"/>
  <c r="E30" i="17"/>
  <c r="D30" i="17"/>
  <c r="C30" i="17"/>
  <c r="B30" i="17"/>
  <c r="F30" i="17" s="1"/>
  <c r="H30" i="17" s="1"/>
  <c r="A30" i="17"/>
  <c r="I29" i="17"/>
  <c r="F29" i="17"/>
  <c r="G29" i="17" s="1"/>
  <c r="D29" i="17"/>
  <c r="B29" i="17"/>
  <c r="C29" i="17" s="1"/>
  <c r="A29" i="17"/>
  <c r="B28" i="17"/>
  <c r="D28" i="17" s="1"/>
  <c r="A28" i="17"/>
  <c r="F27" i="17"/>
  <c r="I27" i="17" s="1"/>
  <c r="D27" i="17"/>
  <c r="C27" i="17"/>
  <c r="B27" i="17"/>
  <c r="E27" i="17" s="1"/>
  <c r="A27" i="17"/>
  <c r="I26" i="17"/>
  <c r="H26" i="17"/>
  <c r="E26" i="17"/>
  <c r="D26" i="17"/>
  <c r="C26" i="17"/>
  <c r="B26" i="17"/>
  <c r="F26" i="17" s="1"/>
  <c r="G26" i="17" s="1"/>
  <c r="A26" i="17"/>
  <c r="E25" i="17"/>
  <c r="B25" i="17"/>
  <c r="C25" i="17" s="1"/>
  <c r="A25" i="17"/>
  <c r="I24" i="17"/>
  <c r="F24" i="17"/>
  <c r="H24" i="17" s="1"/>
  <c r="C24" i="17"/>
  <c r="B24" i="17"/>
  <c r="D24" i="17" s="1"/>
  <c r="A24" i="17"/>
  <c r="B23" i="17"/>
  <c r="E23" i="17" s="1"/>
  <c r="A23" i="17"/>
  <c r="E22" i="17"/>
  <c r="D22" i="17"/>
  <c r="C22" i="17"/>
  <c r="B22" i="17"/>
  <c r="F22" i="17" s="1"/>
  <c r="I22" i="17" s="1"/>
  <c r="A22" i="17"/>
  <c r="F21" i="17"/>
  <c r="G21" i="17" s="1"/>
  <c r="E21" i="17"/>
  <c r="D21" i="17"/>
  <c r="B21" i="17"/>
  <c r="C21" i="17" s="1"/>
  <c r="A21" i="17"/>
  <c r="E20" i="17"/>
  <c r="B20" i="17"/>
  <c r="D20" i="17" s="1"/>
  <c r="A20" i="17"/>
  <c r="D19" i="17"/>
  <c r="B19" i="17"/>
  <c r="C19" i="17" s="1"/>
  <c r="A19" i="17"/>
  <c r="E18" i="17"/>
  <c r="D18" i="17"/>
  <c r="C18" i="17"/>
  <c r="B18" i="17"/>
  <c r="F18" i="17" s="1"/>
  <c r="A18" i="17"/>
  <c r="F17" i="17"/>
  <c r="B17" i="17"/>
  <c r="A17" i="17"/>
  <c r="E16" i="17"/>
  <c r="C16" i="17"/>
  <c r="B16" i="17"/>
  <c r="F16" i="17" s="1"/>
  <c r="G16" i="17" s="1"/>
  <c r="A16" i="17"/>
  <c r="D15" i="17"/>
  <c r="B15" i="17"/>
  <c r="C15" i="17" s="1"/>
  <c r="A15" i="17"/>
  <c r="E14" i="17"/>
  <c r="D14" i="17"/>
  <c r="C14" i="17"/>
  <c r="B14" i="17"/>
  <c r="F14" i="17" s="1"/>
  <c r="A14" i="17"/>
  <c r="F13" i="17"/>
  <c r="B13" i="17"/>
  <c r="A13" i="17"/>
  <c r="G12" i="17"/>
  <c r="E12" i="17"/>
  <c r="C12" i="17"/>
  <c r="B12" i="17"/>
  <c r="F12" i="17" s="1"/>
  <c r="A12" i="17"/>
  <c r="D11" i="17"/>
  <c r="B11" i="17"/>
  <c r="C11" i="17" s="1"/>
  <c r="A11" i="17"/>
  <c r="E10" i="17"/>
  <c r="D10" i="17"/>
  <c r="C10" i="17"/>
  <c r="B10" i="17"/>
  <c r="F10" i="17" s="1"/>
  <c r="A10" i="17"/>
  <c r="B9" i="17"/>
  <c r="A9" i="17"/>
  <c r="G8" i="17"/>
  <c r="E8" i="17"/>
  <c r="C8" i="17"/>
  <c r="B8" i="17"/>
  <c r="F8" i="17" s="1"/>
  <c r="A8" i="17"/>
  <c r="D7" i="17"/>
  <c r="B7" i="17"/>
  <c r="C7" i="17" s="1"/>
  <c r="A7" i="17"/>
  <c r="E6" i="17"/>
  <c r="D6" i="17"/>
  <c r="C6" i="17"/>
  <c r="B6" i="17"/>
  <c r="F6" i="17" s="1"/>
  <c r="A6" i="17"/>
  <c r="I4" i="17"/>
  <c r="H4" i="17"/>
  <c r="G4" i="17"/>
  <c r="E4" i="17"/>
  <c r="D4" i="17"/>
  <c r="C4" i="17"/>
  <c r="D45" i="12"/>
  <c r="B45" i="12"/>
  <c r="C45" i="12" s="1"/>
  <c r="A45" i="12"/>
  <c r="E44" i="12"/>
  <c r="D44" i="12"/>
  <c r="C44" i="12"/>
  <c r="B44" i="12"/>
  <c r="A44" i="12"/>
  <c r="B43" i="12"/>
  <c r="A43" i="12"/>
  <c r="E42" i="12"/>
  <c r="C42" i="12"/>
  <c r="B42" i="12"/>
  <c r="D42" i="12" s="1"/>
  <c r="A42" i="12"/>
  <c r="D41" i="12"/>
  <c r="B41" i="12"/>
  <c r="C41" i="12" s="1"/>
  <c r="A41" i="12"/>
  <c r="E40" i="12"/>
  <c r="D40" i="12"/>
  <c r="C40" i="12"/>
  <c r="B40" i="12"/>
  <c r="A40" i="12"/>
  <c r="B39" i="12"/>
  <c r="A39" i="12"/>
  <c r="E38" i="12"/>
  <c r="C38" i="12"/>
  <c r="B38" i="12"/>
  <c r="D38" i="12" s="1"/>
  <c r="A38" i="12"/>
  <c r="D37" i="12"/>
  <c r="B37" i="12"/>
  <c r="C37" i="12" s="1"/>
  <c r="A37" i="12"/>
  <c r="E36" i="12"/>
  <c r="D36" i="12"/>
  <c r="C36" i="12"/>
  <c r="B36" i="12"/>
  <c r="A36" i="12"/>
  <c r="B35" i="12"/>
  <c r="A35" i="12"/>
  <c r="E34" i="12"/>
  <c r="C34" i="12"/>
  <c r="B34" i="12"/>
  <c r="D34" i="12" s="1"/>
  <c r="A34" i="12"/>
  <c r="D33" i="12"/>
  <c r="B33" i="12"/>
  <c r="C33" i="12" s="1"/>
  <c r="A33" i="12"/>
  <c r="E32" i="12"/>
  <c r="D32" i="12"/>
  <c r="C32" i="12"/>
  <c r="B32" i="12"/>
  <c r="A32" i="12"/>
  <c r="B31" i="12"/>
  <c r="A31" i="12"/>
  <c r="E30" i="12"/>
  <c r="C30" i="12"/>
  <c r="B30" i="12"/>
  <c r="D30" i="12" s="1"/>
  <c r="A30" i="12"/>
  <c r="D29" i="12"/>
  <c r="B29" i="12"/>
  <c r="A29" i="12"/>
  <c r="E28" i="12"/>
  <c r="D28" i="12"/>
  <c r="C28" i="12"/>
  <c r="B28" i="12"/>
  <c r="A28" i="12"/>
  <c r="D27" i="12"/>
  <c r="B27" i="12"/>
  <c r="A27" i="12"/>
  <c r="E26" i="12"/>
  <c r="C26" i="12"/>
  <c r="B26" i="12"/>
  <c r="D26" i="12" s="1"/>
  <c r="A26" i="12"/>
  <c r="B25" i="12"/>
  <c r="A25" i="12"/>
  <c r="E24" i="12"/>
  <c r="D24" i="12"/>
  <c r="C24" i="12"/>
  <c r="B24" i="12"/>
  <c r="A24" i="12"/>
  <c r="B23" i="12"/>
  <c r="A23" i="12"/>
  <c r="E22" i="12"/>
  <c r="C22" i="12"/>
  <c r="B22" i="12"/>
  <c r="D22" i="12" s="1"/>
  <c r="A22" i="12"/>
  <c r="D21" i="12"/>
  <c r="B21" i="12"/>
  <c r="A21" i="12"/>
  <c r="E20" i="12"/>
  <c r="D20" i="12"/>
  <c r="C20" i="12"/>
  <c r="B20" i="12"/>
  <c r="A20" i="12"/>
  <c r="D19" i="12"/>
  <c r="B19" i="12"/>
  <c r="A19" i="12"/>
  <c r="E18" i="12"/>
  <c r="C18" i="12"/>
  <c r="B18" i="12"/>
  <c r="D18" i="12" s="1"/>
  <c r="A18" i="12"/>
  <c r="B17" i="12"/>
  <c r="A17" i="12"/>
  <c r="E16" i="12"/>
  <c r="D16" i="12"/>
  <c r="C16" i="12"/>
  <c r="B16" i="12"/>
  <c r="A16" i="12"/>
  <c r="B15" i="12"/>
  <c r="A15" i="12"/>
  <c r="E14" i="12"/>
  <c r="C14" i="12"/>
  <c r="B14" i="12"/>
  <c r="D14" i="12" s="1"/>
  <c r="A14" i="12"/>
  <c r="D13" i="12"/>
  <c r="B13" i="12"/>
  <c r="A13" i="12"/>
  <c r="E12" i="12"/>
  <c r="D12" i="12"/>
  <c r="C12" i="12"/>
  <c r="B12" i="12"/>
  <c r="A12" i="12"/>
  <c r="D11" i="12"/>
  <c r="B11" i="12"/>
  <c r="A11" i="12"/>
  <c r="E10" i="12"/>
  <c r="C10" i="12"/>
  <c r="B10" i="12"/>
  <c r="D10" i="12" s="1"/>
  <c r="A10" i="12"/>
  <c r="B9" i="12"/>
  <c r="A9" i="12"/>
  <c r="E8" i="12"/>
  <c r="D8" i="12"/>
  <c r="C8" i="12"/>
  <c r="B8" i="12"/>
  <c r="A8" i="12"/>
  <c r="B7" i="12"/>
  <c r="A7" i="12"/>
  <c r="E6" i="12"/>
  <c r="C6" i="12"/>
  <c r="B6" i="12"/>
  <c r="D6" i="12" s="1"/>
  <c r="A6" i="12"/>
  <c r="E4" i="12"/>
  <c r="D4" i="12"/>
  <c r="C4" i="12"/>
  <c r="E46" i="11"/>
  <c r="C46" i="11"/>
  <c r="B46" i="11"/>
  <c r="D46" i="11" s="1"/>
  <c r="A46" i="11"/>
  <c r="B45" i="11"/>
  <c r="A45" i="11"/>
  <c r="E44" i="11"/>
  <c r="D44" i="11"/>
  <c r="C44" i="11"/>
  <c r="B44" i="11"/>
  <c r="A44" i="11"/>
  <c r="B43" i="11"/>
  <c r="A43" i="11"/>
  <c r="E42" i="11"/>
  <c r="C42" i="11"/>
  <c r="B42" i="11"/>
  <c r="D42" i="11" s="1"/>
  <c r="A42" i="11"/>
  <c r="D41" i="11"/>
  <c r="B41" i="11"/>
  <c r="A41" i="11"/>
  <c r="E40" i="11"/>
  <c r="D40" i="11"/>
  <c r="C40" i="11"/>
  <c r="B40" i="11"/>
  <c r="A40" i="11"/>
  <c r="D39" i="11"/>
  <c r="B39" i="11"/>
  <c r="A39" i="11"/>
  <c r="E38" i="11"/>
  <c r="C38" i="11"/>
  <c r="B38" i="11"/>
  <c r="D38" i="11" s="1"/>
  <c r="A38" i="11"/>
  <c r="B37" i="11"/>
  <c r="A37" i="11"/>
  <c r="E36" i="11"/>
  <c r="D36" i="11"/>
  <c r="C36" i="11"/>
  <c r="B36" i="11"/>
  <c r="A36" i="11"/>
  <c r="B35" i="11"/>
  <c r="A35" i="11"/>
  <c r="E34" i="11"/>
  <c r="C34" i="11"/>
  <c r="B34" i="11"/>
  <c r="D34" i="11" s="1"/>
  <c r="A34" i="11"/>
  <c r="D33" i="11"/>
  <c r="B33" i="11"/>
  <c r="A33" i="11"/>
  <c r="E32" i="11"/>
  <c r="D32" i="11"/>
  <c r="C32" i="11"/>
  <c r="B32" i="11"/>
  <c r="A32" i="11"/>
  <c r="B31" i="11"/>
  <c r="C31" i="11" s="1"/>
  <c r="A31" i="11"/>
  <c r="B30" i="11"/>
  <c r="D30" i="11" s="1"/>
  <c r="A30" i="11"/>
  <c r="B29" i="11"/>
  <c r="E29" i="11" s="1"/>
  <c r="A29" i="11"/>
  <c r="E28" i="11"/>
  <c r="D28" i="11"/>
  <c r="C28" i="11"/>
  <c r="B28" i="11"/>
  <c r="A28" i="11"/>
  <c r="E27" i="11"/>
  <c r="D27" i="11"/>
  <c r="B27" i="11"/>
  <c r="C27" i="11" s="1"/>
  <c r="A27" i="11"/>
  <c r="E26" i="11"/>
  <c r="C26" i="11"/>
  <c r="B26" i="11"/>
  <c r="D26" i="11" s="1"/>
  <c r="A26" i="11"/>
  <c r="D25" i="11"/>
  <c r="C25" i="11"/>
  <c r="B25" i="11"/>
  <c r="E25" i="11" s="1"/>
  <c r="A25" i="11"/>
  <c r="E24" i="11"/>
  <c r="D24" i="11"/>
  <c r="C24" i="11"/>
  <c r="B24" i="11"/>
  <c r="A24" i="11"/>
  <c r="E23" i="11"/>
  <c r="B23" i="11"/>
  <c r="C23" i="11" s="1"/>
  <c r="A23" i="11"/>
  <c r="E22" i="11"/>
  <c r="B22" i="11"/>
  <c r="D22" i="11" s="1"/>
  <c r="A22" i="11"/>
  <c r="D21" i="11"/>
  <c r="B21" i="11"/>
  <c r="E21" i="11" s="1"/>
  <c r="A21" i="11"/>
  <c r="E20" i="11"/>
  <c r="D20" i="11"/>
  <c r="C20" i="11"/>
  <c r="B20" i="11"/>
  <c r="A20" i="11"/>
  <c r="D19" i="11"/>
  <c r="B19" i="11"/>
  <c r="C19" i="11" s="1"/>
  <c r="A19" i="11"/>
  <c r="C18" i="11"/>
  <c r="B18" i="11"/>
  <c r="D18" i="11" s="1"/>
  <c r="A18" i="11"/>
  <c r="C17" i="11"/>
  <c r="B17" i="11"/>
  <c r="E17" i="11" s="1"/>
  <c r="A17" i="11"/>
  <c r="E16" i="11"/>
  <c r="D16" i="11"/>
  <c r="C16" i="11"/>
  <c r="B16" i="11"/>
  <c r="A16" i="11"/>
  <c r="B15" i="11"/>
  <c r="C15" i="11" s="1"/>
  <c r="A15" i="11"/>
  <c r="B14" i="11"/>
  <c r="D14" i="11" s="1"/>
  <c r="A14" i="11"/>
  <c r="B13" i="11"/>
  <c r="E13" i="11" s="1"/>
  <c r="A13" i="11"/>
  <c r="E12" i="11"/>
  <c r="D12" i="11"/>
  <c r="C12" i="11"/>
  <c r="B12" i="11"/>
  <c r="A12" i="11"/>
  <c r="E11" i="11"/>
  <c r="D11" i="11"/>
  <c r="B11" i="11"/>
  <c r="C11" i="11" s="1"/>
  <c r="A11" i="11"/>
  <c r="E10" i="11"/>
  <c r="C10" i="11"/>
  <c r="B10" i="11"/>
  <c r="D10" i="11" s="1"/>
  <c r="A10" i="11"/>
  <c r="D9" i="11"/>
  <c r="C9" i="11"/>
  <c r="B9" i="11"/>
  <c r="E9" i="11" s="1"/>
  <c r="A9" i="11"/>
  <c r="E8" i="11"/>
  <c r="D8" i="11"/>
  <c r="C8" i="11"/>
  <c r="B8" i="11"/>
  <c r="A8" i="11"/>
  <c r="E7" i="11"/>
  <c r="B7" i="11"/>
  <c r="C7" i="11" s="1"/>
  <c r="A7" i="11"/>
  <c r="E6" i="11"/>
  <c r="D6" i="11"/>
  <c r="C6" i="11"/>
  <c r="E4" i="11"/>
  <c r="D4" i="11"/>
  <c r="C4" i="11"/>
  <c r="E45" i="15"/>
  <c r="D45" i="15"/>
  <c r="C45" i="15"/>
  <c r="B45" i="15"/>
  <c r="A45" i="15"/>
  <c r="E44" i="15"/>
  <c r="D44" i="15"/>
  <c r="B44" i="15"/>
  <c r="C44" i="15" s="1"/>
  <c r="A44" i="15"/>
  <c r="E43" i="15"/>
  <c r="C43" i="15"/>
  <c r="B43" i="15"/>
  <c r="D43" i="15" s="1"/>
  <c r="A43" i="15"/>
  <c r="D42" i="15"/>
  <c r="C42" i="15"/>
  <c r="B42" i="15"/>
  <c r="E42" i="15" s="1"/>
  <c r="A42" i="15"/>
  <c r="E41" i="15"/>
  <c r="D41" i="15"/>
  <c r="C41" i="15"/>
  <c r="B41" i="15"/>
  <c r="A41" i="15"/>
  <c r="E40" i="15"/>
  <c r="B40" i="15"/>
  <c r="C40" i="15" s="1"/>
  <c r="A40" i="15"/>
  <c r="E39" i="15"/>
  <c r="B39" i="15"/>
  <c r="D39" i="15" s="1"/>
  <c r="A39" i="15"/>
  <c r="D38" i="15"/>
  <c r="B38" i="15"/>
  <c r="E38" i="15" s="1"/>
  <c r="A38" i="15"/>
  <c r="E37" i="15"/>
  <c r="D37" i="15"/>
  <c r="C37" i="15"/>
  <c r="B37" i="15"/>
  <c r="A37" i="15"/>
  <c r="D36" i="15"/>
  <c r="B36" i="15"/>
  <c r="C36" i="15" s="1"/>
  <c r="A36" i="15"/>
  <c r="C35" i="15"/>
  <c r="B35" i="15"/>
  <c r="D35" i="15" s="1"/>
  <c r="A35" i="15"/>
  <c r="C34" i="15"/>
  <c r="B34" i="15"/>
  <c r="E34" i="15" s="1"/>
  <c r="A34" i="15"/>
  <c r="E33" i="15"/>
  <c r="D33" i="15"/>
  <c r="C33" i="15"/>
  <c r="B33" i="15"/>
  <c r="A33" i="15"/>
  <c r="B32" i="15"/>
  <c r="C32" i="15" s="1"/>
  <c r="A32" i="15"/>
  <c r="B31" i="15"/>
  <c r="D31" i="15" s="1"/>
  <c r="A31" i="15"/>
  <c r="B30" i="15"/>
  <c r="A30" i="15"/>
  <c r="E29" i="15"/>
  <c r="D29" i="15"/>
  <c r="C29" i="15"/>
  <c r="B29" i="15"/>
  <c r="A29" i="15"/>
  <c r="E28" i="15"/>
  <c r="D28" i="15"/>
  <c r="B28" i="15"/>
  <c r="C28" i="15" s="1"/>
  <c r="A28" i="15"/>
  <c r="E27" i="15"/>
  <c r="C27" i="15"/>
  <c r="B27" i="15"/>
  <c r="D27" i="15" s="1"/>
  <c r="A27" i="15"/>
  <c r="D26" i="15"/>
  <c r="C26" i="15"/>
  <c r="B26" i="15"/>
  <c r="E26" i="15" s="1"/>
  <c r="A26" i="15"/>
  <c r="E25" i="15"/>
  <c r="D25" i="15"/>
  <c r="C25" i="15"/>
  <c r="B25" i="15"/>
  <c r="A25" i="15"/>
  <c r="E24" i="15"/>
  <c r="B24" i="15"/>
  <c r="C24" i="15" s="1"/>
  <c r="A24" i="15"/>
  <c r="E23" i="15"/>
  <c r="B23" i="15"/>
  <c r="D23" i="15" s="1"/>
  <c r="A23" i="15"/>
  <c r="D22" i="15"/>
  <c r="B22" i="15"/>
  <c r="E22" i="15" s="1"/>
  <c r="A22" i="15"/>
  <c r="E21" i="15"/>
  <c r="D21" i="15"/>
  <c r="C21" i="15"/>
  <c r="B21" i="15"/>
  <c r="A21" i="15"/>
  <c r="D20" i="15"/>
  <c r="B20" i="15"/>
  <c r="C20" i="15" s="1"/>
  <c r="A20" i="15"/>
  <c r="C19" i="15"/>
  <c r="B19" i="15"/>
  <c r="D19" i="15" s="1"/>
  <c r="A19" i="15"/>
  <c r="C18" i="15"/>
  <c r="B18" i="15"/>
  <c r="E18" i="15" s="1"/>
  <c r="A18" i="15"/>
  <c r="E17" i="15"/>
  <c r="D17" i="15"/>
  <c r="C17" i="15"/>
  <c r="B17" i="15"/>
  <c r="A17" i="15"/>
  <c r="B16" i="15"/>
  <c r="A16" i="15"/>
  <c r="B15" i="15"/>
  <c r="A15" i="15"/>
  <c r="B14" i="15"/>
  <c r="A14" i="15"/>
  <c r="E13" i="15"/>
  <c r="D13" i="15"/>
  <c r="C13" i="15"/>
  <c r="B13" i="15"/>
  <c r="A13" i="15"/>
  <c r="E12" i="15"/>
  <c r="D12" i="15"/>
  <c r="B12" i="15"/>
  <c r="C12" i="15" s="1"/>
  <c r="A12" i="15"/>
  <c r="E11" i="15"/>
  <c r="C11" i="15"/>
  <c r="B11" i="15"/>
  <c r="D11" i="15" s="1"/>
  <c r="A11" i="15"/>
  <c r="D10" i="15"/>
  <c r="C10" i="15"/>
  <c r="B10" i="15"/>
  <c r="E10" i="15" s="1"/>
  <c r="A10" i="15"/>
  <c r="E9" i="15"/>
  <c r="D9" i="15"/>
  <c r="C9" i="15"/>
  <c r="B9" i="15"/>
  <c r="A9" i="15"/>
  <c r="E8" i="15"/>
  <c r="B8" i="15"/>
  <c r="C8" i="15" s="1"/>
  <c r="A8" i="15"/>
  <c r="E7" i="15"/>
  <c r="B7" i="15"/>
  <c r="D7" i="15" s="1"/>
  <c r="A7" i="15"/>
  <c r="D6" i="15"/>
  <c r="B6" i="15"/>
  <c r="E6" i="15" s="1"/>
  <c r="A6" i="15"/>
  <c r="E4" i="15"/>
  <c r="D4" i="15"/>
  <c r="C4" i="15"/>
  <c r="G36" i="10"/>
  <c r="H35" i="10"/>
  <c r="G35" i="10"/>
  <c r="F35" i="10"/>
  <c r="D35" i="10"/>
  <c r="C35" i="10"/>
  <c r="B35" i="10"/>
  <c r="D34" i="10"/>
  <c r="C34" i="10"/>
  <c r="B34" i="10"/>
  <c r="H33" i="10"/>
  <c r="G33" i="10"/>
  <c r="F33" i="10"/>
  <c r="D33" i="10"/>
  <c r="C33" i="10"/>
  <c r="B33" i="10"/>
  <c r="H32" i="10"/>
  <c r="G32" i="10"/>
  <c r="G34" i="10" s="1"/>
  <c r="F32" i="10"/>
  <c r="F34" i="10" s="1"/>
  <c r="C32" i="10"/>
  <c r="H31" i="10"/>
  <c r="G31" i="10"/>
  <c r="D31" i="10"/>
  <c r="C31" i="10"/>
  <c r="B31" i="10"/>
  <c r="H30" i="10"/>
  <c r="G30" i="10"/>
  <c r="F30" i="10"/>
  <c r="F31" i="10" s="1"/>
  <c r="D30" i="10"/>
  <c r="D32" i="10" s="1"/>
  <c r="D37" i="10" s="1"/>
  <c r="C30" i="10"/>
  <c r="B30" i="10"/>
  <c r="B32" i="10" s="1"/>
  <c r="H19" i="10"/>
  <c r="H20" i="10" s="1"/>
  <c r="H21" i="10" s="1"/>
  <c r="G19" i="10"/>
  <c r="D19" i="10"/>
  <c r="C19" i="10"/>
  <c r="D18" i="10"/>
  <c r="C18" i="10"/>
  <c r="H17" i="10"/>
  <c r="G17" i="10"/>
  <c r="F17" i="10"/>
  <c r="D17" i="10"/>
  <c r="C17" i="10"/>
  <c r="B17" i="10"/>
  <c r="H16" i="10"/>
  <c r="H18" i="10" s="1"/>
  <c r="G16" i="10"/>
  <c r="F16" i="10"/>
  <c r="H26" i="10" s="1"/>
  <c r="H15" i="10"/>
  <c r="D15" i="10"/>
  <c r="C15" i="10"/>
  <c r="B15" i="10"/>
  <c r="H14" i="10"/>
  <c r="G14" i="10"/>
  <c r="G15" i="10" s="1"/>
  <c r="F14" i="10"/>
  <c r="F15" i="10" s="1"/>
  <c r="D14" i="10"/>
  <c r="D16" i="10" s="1"/>
  <c r="H10" i="10"/>
  <c r="H9" i="10"/>
  <c r="G9" i="10"/>
  <c r="D9" i="10"/>
  <c r="C9" i="10"/>
  <c r="H8" i="10"/>
  <c r="G8" i="10"/>
  <c r="F8" i="10"/>
  <c r="D8" i="10"/>
  <c r="C8" i="10"/>
  <c r="B8" i="10"/>
  <c r="H7" i="10"/>
  <c r="G7" i="10"/>
  <c r="F7" i="10"/>
  <c r="D7" i="10"/>
  <c r="C7" i="10"/>
  <c r="B7" i="10"/>
  <c r="H6" i="10"/>
  <c r="G6" i="10"/>
  <c r="G10" i="10" s="1"/>
  <c r="F6" i="10"/>
  <c r="D6" i="10"/>
  <c r="D10" i="10" s="1"/>
  <c r="C6" i="10"/>
  <c r="C10" i="10" s="1"/>
  <c r="B6" i="10"/>
  <c r="C402" i="9"/>
  <c r="B402" i="9"/>
  <c r="C400" i="9"/>
  <c r="B400" i="9"/>
  <c r="C399" i="9"/>
  <c r="B399" i="9"/>
  <c r="C398" i="9"/>
  <c r="B398" i="9"/>
  <c r="C397" i="9"/>
  <c r="B397" i="9"/>
  <c r="C396" i="9"/>
  <c r="B396" i="9"/>
  <c r="C395" i="9"/>
  <c r="B395" i="9"/>
  <c r="C394" i="9"/>
  <c r="B394" i="9"/>
  <c r="C393" i="9"/>
  <c r="B393" i="9"/>
  <c r="C392" i="9"/>
  <c r="B392" i="9"/>
  <c r="C391" i="9"/>
  <c r="B391" i="9"/>
  <c r="C390" i="9"/>
  <c r="B390" i="9"/>
  <c r="C389" i="9"/>
  <c r="B389" i="9"/>
  <c r="C388" i="9"/>
  <c r="B388" i="9"/>
  <c r="C387" i="9"/>
  <c r="B387" i="9"/>
  <c r="C386" i="9"/>
  <c r="B386" i="9"/>
  <c r="C385" i="9"/>
  <c r="B385" i="9"/>
  <c r="C384" i="9"/>
  <c r="B384" i="9"/>
  <c r="C383" i="9"/>
  <c r="B383" i="9"/>
  <c r="C382" i="9"/>
  <c r="B382" i="9"/>
  <c r="C381" i="9"/>
  <c r="B381" i="9"/>
  <c r="C380" i="9"/>
  <c r="B380" i="9"/>
  <c r="C379" i="9"/>
  <c r="B379" i="9"/>
  <c r="C378" i="9"/>
  <c r="B378" i="9"/>
  <c r="C377" i="9"/>
  <c r="B377" i="9"/>
  <c r="C376" i="9"/>
  <c r="B376" i="9"/>
  <c r="C375" i="9"/>
  <c r="B375" i="9"/>
  <c r="C374" i="9"/>
  <c r="B374" i="9"/>
  <c r="C373" i="9"/>
  <c r="B373" i="9"/>
  <c r="C372" i="9"/>
  <c r="B372" i="9"/>
  <c r="C371" i="9"/>
  <c r="B371" i="9"/>
  <c r="C370" i="9"/>
  <c r="B370" i="9"/>
  <c r="C369" i="9"/>
  <c r="B369" i="9"/>
  <c r="C368" i="9"/>
  <c r="B368" i="9"/>
  <c r="C367" i="9"/>
  <c r="B367" i="9"/>
  <c r="C366" i="9"/>
  <c r="B366" i="9"/>
  <c r="C365" i="9"/>
  <c r="B365" i="9"/>
  <c r="C364" i="9"/>
  <c r="B364" i="9"/>
  <c r="C363" i="9"/>
  <c r="B363" i="9"/>
  <c r="C362" i="9"/>
  <c r="B362" i="9"/>
  <c r="C361" i="9"/>
  <c r="B361" i="9"/>
  <c r="C360" i="9"/>
  <c r="B360" i="9"/>
  <c r="C359" i="9"/>
  <c r="B359" i="9"/>
  <c r="C358" i="9"/>
  <c r="B358" i="9"/>
  <c r="C357" i="9"/>
  <c r="B357" i="9"/>
  <c r="C356" i="9"/>
  <c r="B356" i="9"/>
  <c r="C355" i="9"/>
  <c r="B355" i="9"/>
  <c r="C354" i="9"/>
  <c r="B354" i="9"/>
  <c r="C353" i="9"/>
  <c r="B353" i="9"/>
  <c r="C352" i="9"/>
  <c r="B352" i="9"/>
  <c r="C351" i="9"/>
  <c r="B351" i="9"/>
  <c r="C350" i="9"/>
  <c r="B350" i="9"/>
  <c r="C349" i="9"/>
  <c r="B349" i="9"/>
  <c r="C348" i="9"/>
  <c r="B348" i="9"/>
  <c r="C347" i="9"/>
  <c r="B347" i="9"/>
  <c r="C346" i="9"/>
  <c r="B346" i="9"/>
  <c r="C345" i="9"/>
  <c r="B345" i="9"/>
  <c r="C344" i="9"/>
  <c r="B344" i="9"/>
  <c r="C343" i="9"/>
  <c r="B343" i="9"/>
  <c r="C342" i="9"/>
  <c r="B342" i="9"/>
  <c r="C341" i="9"/>
  <c r="B341" i="9"/>
  <c r="C340" i="9"/>
  <c r="B340" i="9"/>
  <c r="C339" i="9"/>
  <c r="B339" i="9"/>
  <c r="C338" i="9"/>
  <c r="B338" i="9"/>
  <c r="C337" i="9"/>
  <c r="B337" i="9"/>
  <c r="C336" i="9"/>
  <c r="B336" i="9"/>
  <c r="C335" i="9"/>
  <c r="B335" i="9"/>
  <c r="C334" i="9"/>
  <c r="B334" i="9"/>
  <c r="C333" i="9"/>
  <c r="B333" i="9"/>
  <c r="C332" i="9"/>
  <c r="B332" i="9"/>
  <c r="C331" i="9"/>
  <c r="B331" i="9"/>
  <c r="C330" i="9"/>
  <c r="B330" i="9"/>
  <c r="C329" i="9"/>
  <c r="B329" i="9"/>
  <c r="C328" i="9"/>
  <c r="B328" i="9"/>
  <c r="C327" i="9"/>
  <c r="B327" i="9"/>
  <c r="C326" i="9"/>
  <c r="B326" i="9"/>
  <c r="C325" i="9"/>
  <c r="B325" i="9"/>
  <c r="C324" i="9"/>
  <c r="B324" i="9"/>
  <c r="C323" i="9"/>
  <c r="B323" i="9"/>
  <c r="C322" i="9"/>
  <c r="B322" i="9"/>
  <c r="C321" i="9"/>
  <c r="B321" i="9"/>
  <c r="C320" i="9"/>
  <c r="B320" i="9"/>
  <c r="C319" i="9"/>
  <c r="B319" i="9"/>
  <c r="C318" i="9"/>
  <c r="B318" i="9"/>
  <c r="C317" i="9"/>
  <c r="B317" i="9"/>
  <c r="C316" i="9"/>
  <c r="B316" i="9"/>
  <c r="C315" i="9"/>
  <c r="B315" i="9"/>
  <c r="C314" i="9"/>
  <c r="B314" i="9"/>
  <c r="C313" i="9"/>
  <c r="B313" i="9"/>
  <c r="C312" i="9"/>
  <c r="B312" i="9"/>
  <c r="C311" i="9"/>
  <c r="B311" i="9"/>
  <c r="C310" i="9"/>
  <c r="B310" i="9"/>
  <c r="C309" i="9"/>
  <c r="B309" i="9"/>
  <c r="C308" i="9"/>
  <c r="B308" i="9"/>
  <c r="C307" i="9"/>
  <c r="B307" i="9"/>
  <c r="C306" i="9"/>
  <c r="B306" i="9"/>
  <c r="C305" i="9"/>
  <c r="B305" i="9"/>
  <c r="C304" i="9"/>
  <c r="B304" i="9"/>
  <c r="C303" i="9"/>
  <c r="B303" i="9"/>
  <c r="C302" i="9"/>
  <c r="B302" i="9"/>
  <c r="C301" i="9"/>
  <c r="B301" i="9"/>
  <c r="C300" i="9"/>
  <c r="B300" i="9"/>
  <c r="C299" i="9"/>
  <c r="B299" i="9"/>
  <c r="C298" i="9"/>
  <c r="B298" i="9"/>
  <c r="C297" i="9"/>
  <c r="B297" i="9"/>
  <c r="C296" i="9"/>
  <c r="B296" i="9"/>
  <c r="C295" i="9"/>
  <c r="B295" i="9"/>
  <c r="C294" i="9"/>
  <c r="B294" i="9"/>
  <c r="C293" i="9"/>
  <c r="B293" i="9"/>
  <c r="C292" i="9"/>
  <c r="B292" i="9"/>
  <c r="C291" i="9"/>
  <c r="B291" i="9"/>
  <c r="C290" i="9"/>
  <c r="B290" i="9"/>
  <c r="C289" i="9"/>
  <c r="B289" i="9"/>
  <c r="C288" i="9"/>
  <c r="B288" i="9"/>
  <c r="C287" i="9"/>
  <c r="B287" i="9"/>
  <c r="C286" i="9"/>
  <c r="B286" i="9"/>
  <c r="C285" i="9"/>
  <c r="B285" i="9"/>
  <c r="C284" i="9"/>
  <c r="B284" i="9"/>
  <c r="C283" i="9"/>
  <c r="B283" i="9"/>
  <c r="C282" i="9"/>
  <c r="B282" i="9"/>
  <c r="C281" i="9"/>
  <c r="B281" i="9"/>
  <c r="C280" i="9"/>
  <c r="B280" i="9"/>
  <c r="C279" i="9"/>
  <c r="B279" i="9"/>
  <c r="C278" i="9"/>
  <c r="B278" i="9"/>
  <c r="C277" i="9"/>
  <c r="B277" i="9"/>
  <c r="C276" i="9"/>
  <c r="B276" i="9"/>
  <c r="C275" i="9"/>
  <c r="B275" i="9"/>
  <c r="C274" i="9"/>
  <c r="B274" i="9"/>
  <c r="C273" i="9"/>
  <c r="B273" i="9"/>
  <c r="C272" i="9"/>
  <c r="B272" i="9"/>
  <c r="C271" i="9"/>
  <c r="B271" i="9"/>
  <c r="C270" i="9"/>
  <c r="B270" i="9"/>
  <c r="C269" i="9"/>
  <c r="B269" i="9"/>
  <c r="C268" i="9"/>
  <c r="B268" i="9"/>
  <c r="C267" i="9"/>
  <c r="B267" i="9"/>
  <c r="C266" i="9"/>
  <c r="B266" i="9"/>
  <c r="C265" i="9"/>
  <c r="B265" i="9"/>
  <c r="C264" i="9"/>
  <c r="B264" i="9"/>
  <c r="C263" i="9"/>
  <c r="B263" i="9"/>
  <c r="C262" i="9"/>
  <c r="B262" i="9"/>
  <c r="C261" i="9"/>
  <c r="B261" i="9"/>
  <c r="C260" i="9"/>
  <c r="B260" i="9"/>
  <c r="C259" i="9"/>
  <c r="B259" i="9"/>
  <c r="C258" i="9"/>
  <c r="B258" i="9"/>
  <c r="C257" i="9"/>
  <c r="B257" i="9"/>
  <c r="C256" i="9"/>
  <c r="B256" i="9"/>
  <c r="C255" i="9"/>
  <c r="B255" i="9"/>
  <c r="C254" i="9"/>
  <c r="B254" i="9"/>
  <c r="C253" i="9"/>
  <c r="B253" i="9"/>
  <c r="C252" i="9"/>
  <c r="B252" i="9"/>
  <c r="C251" i="9"/>
  <c r="B251" i="9"/>
  <c r="C250" i="9"/>
  <c r="B250" i="9"/>
  <c r="C249" i="9"/>
  <c r="B249" i="9"/>
  <c r="C248" i="9"/>
  <c r="B248" i="9"/>
  <c r="C247" i="9"/>
  <c r="B247" i="9"/>
  <c r="C246" i="9"/>
  <c r="B246" i="9"/>
  <c r="C245" i="9"/>
  <c r="B245" i="9"/>
  <c r="C244" i="9"/>
  <c r="B244" i="9"/>
  <c r="C243" i="9"/>
  <c r="B243" i="9"/>
  <c r="C242" i="9"/>
  <c r="B242" i="9"/>
  <c r="C241" i="9"/>
  <c r="B241" i="9"/>
  <c r="C240" i="9"/>
  <c r="B240" i="9"/>
  <c r="C239" i="9"/>
  <c r="B239" i="9"/>
  <c r="C238" i="9"/>
  <c r="B238" i="9"/>
  <c r="C237" i="9"/>
  <c r="B237" i="9"/>
  <c r="C236" i="9"/>
  <c r="B236" i="9"/>
  <c r="C235" i="9"/>
  <c r="B235" i="9"/>
  <c r="C234" i="9"/>
  <c r="B234" i="9"/>
  <c r="C233" i="9"/>
  <c r="B233" i="9"/>
  <c r="C232" i="9"/>
  <c r="B232" i="9"/>
  <c r="C231" i="9"/>
  <c r="B231" i="9"/>
  <c r="C230" i="9"/>
  <c r="B230" i="9"/>
  <c r="C229" i="9"/>
  <c r="B229" i="9"/>
  <c r="C228" i="9"/>
  <c r="B228" i="9"/>
  <c r="C227" i="9"/>
  <c r="B227" i="9"/>
  <c r="C226" i="9"/>
  <c r="B226" i="9"/>
  <c r="C225" i="9"/>
  <c r="B225" i="9"/>
  <c r="C224" i="9"/>
  <c r="B224" i="9"/>
  <c r="C223" i="9"/>
  <c r="B223" i="9"/>
  <c r="C222" i="9"/>
  <c r="B222" i="9"/>
  <c r="C221" i="9"/>
  <c r="B221" i="9"/>
  <c r="C220" i="9"/>
  <c r="B220" i="9"/>
  <c r="C219" i="9"/>
  <c r="B219" i="9"/>
  <c r="C218" i="9"/>
  <c r="B218" i="9"/>
  <c r="C217" i="9"/>
  <c r="B217" i="9"/>
  <c r="C216" i="9"/>
  <c r="B216" i="9"/>
  <c r="C215" i="9"/>
  <c r="B215" i="9"/>
  <c r="C214" i="9"/>
  <c r="B214" i="9"/>
  <c r="C213" i="9"/>
  <c r="B213" i="9"/>
  <c r="C212" i="9"/>
  <c r="B212" i="9"/>
  <c r="C211" i="9"/>
  <c r="B211" i="9"/>
  <c r="C210" i="9"/>
  <c r="B210" i="9"/>
  <c r="C209" i="9"/>
  <c r="B209" i="9"/>
  <c r="C208" i="9"/>
  <c r="B208" i="9"/>
  <c r="C207" i="9"/>
  <c r="B207" i="9"/>
  <c r="C206" i="9"/>
  <c r="B206" i="9"/>
  <c r="C205" i="9"/>
  <c r="B205" i="9"/>
  <c r="C204" i="9"/>
  <c r="B204" i="9"/>
  <c r="C203" i="9"/>
  <c r="B203" i="9"/>
  <c r="C202" i="9"/>
  <c r="B202" i="9"/>
  <c r="C201" i="9"/>
  <c r="B201" i="9"/>
  <c r="C200" i="9"/>
  <c r="B200" i="9"/>
  <c r="C199" i="9"/>
  <c r="B199" i="9"/>
  <c r="C198" i="9"/>
  <c r="B198" i="9"/>
  <c r="C197" i="9"/>
  <c r="B197" i="9"/>
  <c r="C196" i="9"/>
  <c r="B196" i="9"/>
  <c r="C195" i="9"/>
  <c r="B195" i="9"/>
  <c r="C194" i="9"/>
  <c r="B194" i="9"/>
  <c r="C193" i="9"/>
  <c r="B193" i="9"/>
  <c r="C192" i="9"/>
  <c r="B192" i="9"/>
  <c r="C191" i="9"/>
  <c r="B191" i="9"/>
  <c r="C190" i="9"/>
  <c r="B190" i="9"/>
  <c r="C189" i="9"/>
  <c r="B189" i="9"/>
  <c r="C188" i="9"/>
  <c r="B188" i="9"/>
  <c r="C187" i="9"/>
  <c r="B187" i="9"/>
  <c r="C186" i="9"/>
  <c r="B186" i="9"/>
  <c r="C185" i="9"/>
  <c r="B185" i="9"/>
  <c r="C184" i="9"/>
  <c r="B184" i="9"/>
  <c r="C183" i="9"/>
  <c r="B183" i="9"/>
  <c r="C182" i="9"/>
  <c r="B182" i="9"/>
  <c r="C181" i="9"/>
  <c r="B181" i="9"/>
  <c r="C180" i="9"/>
  <c r="B180" i="9"/>
  <c r="C179" i="9"/>
  <c r="B179" i="9"/>
  <c r="C178" i="9"/>
  <c r="B178" i="9"/>
  <c r="C177" i="9"/>
  <c r="B177" i="9"/>
  <c r="C176" i="9"/>
  <c r="B176" i="9"/>
  <c r="C175" i="9"/>
  <c r="B175" i="9"/>
  <c r="C174" i="9"/>
  <c r="B174" i="9"/>
  <c r="C173" i="9"/>
  <c r="B173" i="9"/>
  <c r="C172" i="9"/>
  <c r="B172" i="9"/>
  <c r="C171" i="9"/>
  <c r="B171" i="9"/>
  <c r="C170" i="9"/>
  <c r="B170" i="9"/>
  <c r="C169" i="9"/>
  <c r="B169" i="9"/>
  <c r="C168" i="9"/>
  <c r="B168" i="9"/>
  <c r="C167" i="9"/>
  <c r="B167" i="9"/>
  <c r="C166" i="9"/>
  <c r="B166" i="9"/>
  <c r="C165" i="9"/>
  <c r="B165" i="9"/>
  <c r="C164" i="9"/>
  <c r="B164" i="9"/>
  <c r="C163" i="9"/>
  <c r="B163" i="9"/>
  <c r="C162" i="9"/>
  <c r="B162" i="9"/>
  <c r="C161" i="9"/>
  <c r="B161" i="9"/>
  <c r="C160" i="9"/>
  <c r="B160" i="9"/>
  <c r="C159" i="9"/>
  <c r="B159" i="9"/>
  <c r="C158" i="9"/>
  <c r="B158" i="9"/>
  <c r="C157" i="9"/>
  <c r="B157" i="9"/>
  <c r="C156" i="9"/>
  <c r="B156" i="9"/>
  <c r="C155" i="9"/>
  <c r="B155" i="9"/>
  <c r="C154" i="9"/>
  <c r="B154" i="9"/>
  <c r="C153" i="9"/>
  <c r="B153" i="9"/>
  <c r="C152" i="9"/>
  <c r="B152" i="9"/>
  <c r="C151" i="9"/>
  <c r="B151" i="9"/>
  <c r="C150" i="9"/>
  <c r="B150" i="9"/>
  <c r="C149" i="9"/>
  <c r="B149" i="9"/>
  <c r="C148" i="9"/>
  <c r="B148" i="9"/>
  <c r="C147" i="9"/>
  <c r="B147" i="9"/>
  <c r="C146" i="9"/>
  <c r="B146" i="9"/>
  <c r="C145" i="9"/>
  <c r="B145" i="9"/>
  <c r="C144" i="9"/>
  <c r="B144" i="9"/>
  <c r="C143" i="9"/>
  <c r="B143" i="9"/>
  <c r="C142" i="9"/>
  <c r="B142" i="9"/>
  <c r="C141" i="9"/>
  <c r="B141" i="9"/>
  <c r="C140" i="9"/>
  <c r="B140" i="9"/>
  <c r="C139" i="9"/>
  <c r="B139" i="9"/>
  <c r="C138" i="9"/>
  <c r="B138" i="9"/>
  <c r="C137" i="9"/>
  <c r="B137" i="9"/>
  <c r="C136" i="9"/>
  <c r="B136" i="9"/>
  <c r="C135" i="9"/>
  <c r="B135" i="9"/>
  <c r="C134" i="9"/>
  <c r="B134" i="9"/>
  <c r="C133" i="9"/>
  <c r="B133" i="9"/>
  <c r="C132" i="9"/>
  <c r="B132" i="9"/>
  <c r="C131" i="9"/>
  <c r="B131" i="9"/>
  <c r="C130" i="9"/>
  <c r="B130" i="9"/>
  <c r="C129" i="9"/>
  <c r="B129" i="9"/>
  <c r="C128" i="9"/>
  <c r="B128" i="9"/>
  <c r="C127" i="9"/>
  <c r="B127" i="9"/>
  <c r="C126" i="9"/>
  <c r="B126" i="9"/>
  <c r="C125" i="9"/>
  <c r="B125" i="9"/>
  <c r="C124" i="9"/>
  <c r="B124" i="9"/>
  <c r="C123" i="9"/>
  <c r="B123" i="9"/>
  <c r="C122" i="9"/>
  <c r="B122" i="9"/>
  <c r="C121" i="9"/>
  <c r="B121" i="9"/>
  <c r="C120" i="9"/>
  <c r="B120" i="9"/>
  <c r="C119" i="9"/>
  <c r="B119" i="9"/>
  <c r="C118" i="9"/>
  <c r="B118" i="9"/>
  <c r="C117" i="9"/>
  <c r="B117" i="9"/>
  <c r="C116" i="9"/>
  <c r="B116" i="9"/>
  <c r="C115" i="9"/>
  <c r="B115" i="9"/>
  <c r="C114" i="9"/>
  <c r="B114" i="9"/>
  <c r="C113" i="9"/>
  <c r="B113" i="9"/>
  <c r="C112" i="9"/>
  <c r="B112" i="9"/>
  <c r="C111" i="9"/>
  <c r="B111" i="9"/>
  <c r="C110" i="9"/>
  <c r="B110" i="9"/>
  <c r="C109" i="9"/>
  <c r="B109" i="9"/>
  <c r="C108" i="9"/>
  <c r="B108" i="9"/>
  <c r="C107" i="9"/>
  <c r="B107" i="9"/>
  <c r="C106" i="9"/>
  <c r="B106" i="9"/>
  <c r="C105" i="9"/>
  <c r="B105" i="9"/>
  <c r="C104" i="9"/>
  <c r="B104" i="9"/>
  <c r="C103" i="9"/>
  <c r="B103" i="9"/>
  <c r="C102" i="9"/>
  <c r="B102" i="9"/>
  <c r="C101" i="9"/>
  <c r="B101" i="9"/>
  <c r="C100" i="9"/>
  <c r="B100" i="9"/>
  <c r="C99" i="9"/>
  <c r="B99" i="9"/>
  <c r="C98" i="9"/>
  <c r="B98" i="9"/>
  <c r="C97" i="9"/>
  <c r="B97" i="9"/>
  <c r="C96" i="9"/>
  <c r="B96" i="9"/>
  <c r="C95" i="9"/>
  <c r="B95" i="9"/>
  <c r="C94" i="9"/>
  <c r="B94" i="9"/>
  <c r="C93" i="9"/>
  <c r="B93" i="9"/>
  <c r="C92" i="9"/>
  <c r="B92" i="9"/>
  <c r="C91" i="9"/>
  <c r="B91" i="9"/>
  <c r="C90" i="9"/>
  <c r="B90" i="9"/>
  <c r="C89" i="9"/>
  <c r="B89" i="9"/>
  <c r="C88" i="9"/>
  <c r="B88" i="9"/>
  <c r="C87" i="9"/>
  <c r="B87" i="9"/>
  <c r="C86" i="9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C5" i="9"/>
  <c r="B5" i="9"/>
  <c r="C4" i="9"/>
  <c r="B4" i="9"/>
  <c r="C3" i="9"/>
  <c r="B3" i="9"/>
  <c r="I402" i="8"/>
  <c r="C402" i="8"/>
  <c r="B402" i="8"/>
  <c r="I401" i="8"/>
  <c r="I400" i="8"/>
  <c r="C400" i="8"/>
  <c r="B400" i="8"/>
  <c r="I399" i="8"/>
  <c r="C399" i="8"/>
  <c r="B399" i="8"/>
  <c r="I398" i="8"/>
  <c r="C398" i="8"/>
  <c r="B398" i="8"/>
  <c r="I397" i="8"/>
  <c r="C397" i="8"/>
  <c r="B397" i="8"/>
  <c r="I396" i="8"/>
  <c r="C396" i="8"/>
  <c r="B396" i="8"/>
  <c r="I395" i="8"/>
  <c r="C395" i="8"/>
  <c r="B395" i="8"/>
  <c r="I394" i="8"/>
  <c r="C394" i="8"/>
  <c r="B394" i="8"/>
  <c r="I393" i="8"/>
  <c r="C393" i="8"/>
  <c r="B393" i="8"/>
  <c r="I392" i="8"/>
  <c r="C392" i="8"/>
  <c r="B392" i="8"/>
  <c r="I391" i="8"/>
  <c r="C391" i="8"/>
  <c r="B391" i="8"/>
  <c r="I390" i="8"/>
  <c r="C390" i="8"/>
  <c r="B390" i="8"/>
  <c r="I389" i="8"/>
  <c r="C389" i="8"/>
  <c r="B389" i="8"/>
  <c r="I388" i="8"/>
  <c r="C388" i="8"/>
  <c r="B388" i="8"/>
  <c r="I387" i="8"/>
  <c r="C387" i="8"/>
  <c r="B387" i="8"/>
  <c r="I386" i="8"/>
  <c r="C386" i="8"/>
  <c r="B386" i="8"/>
  <c r="I385" i="8"/>
  <c r="C385" i="8"/>
  <c r="B385" i="8"/>
  <c r="I384" i="8"/>
  <c r="C384" i="8"/>
  <c r="B384" i="8"/>
  <c r="I383" i="8"/>
  <c r="C383" i="8"/>
  <c r="B383" i="8"/>
  <c r="I382" i="8"/>
  <c r="C382" i="8"/>
  <c r="B382" i="8"/>
  <c r="I381" i="8"/>
  <c r="C381" i="8"/>
  <c r="B381" i="8"/>
  <c r="I380" i="8"/>
  <c r="C380" i="8"/>
  <c r="B380" i="8"/>
  <c r="I379" i="8"/>
  <c r="C379" i="8"/>
  <c r="B379" i="8"/>
  <c r="I378" i="8"/>
  <c r="C378" i="8"/>
  <c r="B378" i="8"/>
  <c r="I377" i="8"/>
  <c r="C377" i="8"/>
  <c r="B377" i="8"/>
  <c r="I376" i="8"/>
  <c r="C376" i="8"/>
  <c r="B376" i="8"/>
  <c r="I375" i="8"/>
  <c r="C375" i="8"/>
  <c r="B375" i="8"/>
  <c r="I374" i="8"/>
  <c r="C374" i="8"/>
  <c r="B374" i="8"/>
  <c r="I373" i="8"/>
  <c r="C373" i="8"/>
  <c r="B373" i="8"/>
  <c r="I372" i="8"/>
  <c r="C372" i="8"/>
  <c r="B372" i="8"/>
  <c r="I371" i="8"/>
  <c r="C371" i="8"/>
  <c r="B371" i="8"/>
  <c r="I370" i="8"/>
  <c r="C370" i="8"/>
  <c r="B370" i="8"/>
  <c r="I369" i="8"/>
  <c r="C369" i="8"/>
  <c r="B369" i="8"/>
  <c r="I368" i="8"/>
  <c r="C368" i="8"/>
  <c r="B368" i="8"/>
  <c r="I367" i="8"/>
  <c r="C367" i="8"/>
  <c r="B367" i="8"/>
  <c r="I366" i="8"/>
  <c r="C366" i="8"/>
  <c r="B366" i="8"/>
  <c r="I365" i="8"/>
  <c r="C365" i="8"/>
  <c r="B365" i="8"/>
  <c r="I364" i="8"/>
  <c r="C364" i="8"/>
  <c r="B364" i="8"/>
  <c r="I363" i="8"/>
  <c r="C363" i="8"/>
  <c r="B363" i="8"/>
  <c r="I362" i="8"/>
  <c r="C362" i="8"/>
  <c r="B362" i="8"/>
  <c r="I361" i="8"/>
  <c r="C361" i="8"/>
  <c r="B361" i="8"/>
  <c r="I360" i="8"/>
  <c r="C360" i="8"/>
  <c r="B360" i="8"/>
  <c r="I359" i="8"/>
  <c r="C359" i="8"/>
  <c r="B359" i="8"/>
  <c r="I358" i="8"/>
  <c r="C358" i="8"/>
  <c r="B358" i="8"/>
  <c r="I357" i="8"/>
  <c r="C357" i="8"/>
  <c r="B357" i="8"/>
  <c r="I356" i="8"/>
  <c r="C356" i="8"/>
  <c r="B356" i="8"/>
  <c r="I355" i="8"/>
  <c r="C355" i="8"/>
  <c r="B355" i="8"/>
  <c r="I354" i="8"/>
  <c r="C354" i="8"/>
  <c r="B354" i="8"/>
  <c r="I353" i="8"/>
  <c r="C353" i="8"/>
  <c r="B353" i="8"/>
  <c r="I352" i="8"/>
  <c r="C352" i="8"/>
  <c r="B352" i="8"/>
  <c r="I351" i="8"/>
  <c r="C351" i="8"/>
  <c r="B351" i="8"/>
  <c r="I350" i="8"/>
  <c r="C350" i="8"/>
  <c r="B350" i="8"/>
  <c r="I349" i="8"/>
  <c r="C349" i="8"/>
  <c r="B349" i="8"/>
  <c r="I348" i="8"/>
  <c r="C348" i="8"/>
  <c r="B348" i="8"/>
  <c r="I347" i="8"/>
  <c r="C347" i="8"/>
  <c r="B347" i="8"/>
  <c r="I346" i="8"/>
  <c r="C346" i="8"/>
  <c r="B346" i="8"/>
  <c r="I345" i="8"/>
  <c r="C345" i="8"/>
  <c r="B345" i="8"/>
  <c r="I344" i="8"/>
  <c r="C344" i="8"/>
  <c r="B344" i="8"/>
  <c r="I343" i="8"/>
  <c r="C343" i="8"/>
  <c r="B343" i="8"/>
  <c r="I342" i="8"/>
  <c r="C342" i="8"/>
  <c r="B342" i="8"/>
  <c r="I341" i="8"/>
  <c r="C341" i="8"/>
  <c r="B341" i="8"/>
  <c r="I340" i="8"/>
  <c r="C340" i="8"/>
  <c r="B340" i="8"/>
  <c r="I339" i="8"/>
  <c r="C339" i="8"/>
  <c r="B339" i="8"/>
  <c r="I338" i="8"/>
  <c r="C338" i="8"/>
  <c r="B338" i="8"/>
  <c r="I337" i="8"/>
  <c r="C337" i="8"/>
  <c r="B337" i="8"/>
  <c r="I336" i="8"/>
  <c r="C336" i="8"/>
  <c r="B336" i="8"/>
  <c r="I335" i="8"/>
  <c r="C335" i="8"/>
  <c r="B335" i="8"/>
  <c r="I334" i="8"/>
  <c r="C334" i="8"/>
  <c r="B334" i="8"/>
  <c r="I333" i="8"/>
  <c r="C333" i="8"/>
  <c r="B333" i="8"/>
  <c r="I332" i="8"/>
  <c r="C332" i="8"/>
  <c r="B332" i="8"/>
  <c r="I331" i="8"/>
  <c r="C331" i="8"/>
  <c r="B331" i="8"/>
  <c r="I330" i="8"/>
  <c r="C330" i="8"/>
  <c r="B330" i="8"/>
  <c r="I329" i="8"/>
  <c r="C329" i="8"/>
  <c r="B329" i="8"/>
  <c r="I328" i="8"/>
  <c r="C328" i="8"/>
  <c r="B328" i="8"/>
  <c r="I327" i="8"/>
  <c r="C327" i="8"/>
  <c r="B327" i="8"/>
  <c r="I326" i="8"/>
  <c r="C326" i="8"/>
  <c r="B326" i="8"/>
  <c r="I325" i="8"/>
  <c r="C325" i="8"/>
  <c r="B325" i="8"/>
  <c r="I324" i="8"/>
  <c r="C324" i="8"/>
  <c r="B324" i="8"/>
  <c r="I323" i="8"/>
  <c r="C323" i="8"/>
  <c r="B323" i="8"/>
  <c r="I322" i="8"/>
  <c r="C322" i="8"/>
  <c r="B322" i="8"/>
  <c r="I321" i="8"/>
  <c r="C321" i="8"/>
  <c r="B321" i="8"/>
  <c r="I320" i="8"/>
  <c r="C320" i="8"/>
  <c r="B320" i="8"/>
  <c r="I319" i="8"/>
  <c r="C319" i="8"/>
  <c r="B319" i="8"/>
  <c r="I318" i="8"/>
  <c r="C318" i="8"/>
  <c r="B318" i="8"/>
  <c r="I317" i="8"/>
  <c r="C317" i="8"/>
  <c r="B317" i="8"/>
  <c r="I316" i="8"/>
  <c r="C316" i="8"/>
  <c r="B316" i="8"/>
  <c r="I315" i="8"/>
  <c r="C315" i="8"/>
  <c r="B315" i="8"/>
  <c r="I314" i="8"/>
  <c r="C314" i="8"/>
  <c r="B314" i="8"/>
  <c r="I313" i="8"/>
  <c r="C313" i="8"/>
  <c r="B313" i="8"/>
  <c r="I312" i="8"/>
  <c r="C312" i="8"/>
  <c r="B312" i="8"/>
  <c r="I311" i="8"/>
  <c r="C311" i="8"/>
  <c r="B311" i="8"/>
  <c r="I310" i="8"/>
  <c r="C310" i="8"/>
  <c r="B310" i="8"/>
  <c r="I309" i="8"/>
  <c r="C309" i="8"/>
  <c r="B309" i="8"/>
  <c r="I308" i="8"/>
  <c r="C308" i="8"/>
  <c r="B308" i="8"/>
  <c r="I307" i="8"/>
  <c r="C307" i="8"/>
  <c r="B307" i="8"/>
  <c r="I306" i="8"/>
  <c r="C306" i="8"/>
  <c r="B306" i="8"/>
  <c r="I305" i="8"/>
  <c r="C305" i="8"/>
  <c r="B305" i="8"/>
  <c r="I304" i="8"/>
  <c r="C304" i="8"/>
  <c r="B304" i="8"/>
  <c r="I303" i="8"/>
  <c r="C303" i="8"/>
  <c r="B303" i="8"/>
  <c r="I302" i="8"/>
  <c r="C302" i="8"/>
  <c r="B302" i="8"/>
  <c r="I301" i="8"/>
  <c r="C301" i="8"/>
  <c r="B301" i="8"/>
  <c r="I300" i="8"/>
  <c r="C300" i="8"/>
  <c r="B300" i="8"/>
  <c r="I299" i="8"/>
  <c r="C299" i="8"/>
  <c r="B299" i="8"/>
  <c r="I298" i="8"/>
  <c r="C298" i="8"/>
  <c r="B298" i="8"/>
  <c r="I297" i="8"/>
  <c r="C297" i="8"/>
  <c r="B297" i="8"/>
  <c r="I296" i="8"/>
  <c r="C296" i="8"/>
  <c r="B296" i="8"/>
  <c r="I295" i="8"/>
  <c r="C295" i="8"/>
  <c r="B295" i="8"/>
  <c r="I294" i="8"/>
  <c r="C294" i="8"/>
  <c r="B294" i="8"/>
  <c r="I293" i="8"/>
  <c r="C293" i="8"/>
  <c r="B293" i="8"/>
  <c r="I292" i="8"/>
  <c r="C292" i="8"/>
  <c r="B292" i="8"/>
  <c r="I291" i="8"/>
  <c r="C291" i="8"/>
  <c r="B291" i="8"/>
  <c r="I290" i="8"/>
  <c r="C290" i="8"/>
  <c r="B290" i="8"/>
  <c r="I289" i="8"/>
  <c r="C289" i="8"/>
  <c r="B289" i="8"/>
  <c r="I288" i="8"/>
  <c r="C288" i="8"/>
  <c r="B288" i="8"/>
  <c r="I287" i="8"/>
  <c r="C287" i="8"/>
  <c r="B287" i="8"/>
  <c r="I286" i="8"/>
  <c r="C286" i="8"/>
  <c r="B286" i="8"/>
  <c r="I285" i="8"/>
  <c r="C285" i="8"/>
  <c r="B285" i="8"/>
  <c r="I284" i="8"/>
  <c r="C284" i="8"/>
  <c r="B284" i="8"/>
  <c r="I283" i="8"/>
  <c r="C283" i="8"/>
  <c r="B283" i="8"/>
  <c r="I282" i="8"/>
  <c r="C282" i="8"/>
  <c r="B282" i="8"/>
  <c r="I281" i="8"/>
  <c r="C281" i="8"/>
  <c r="B281" i="8"/>
  <c r="I280" i="8"/>
  <c r="C280" i="8"/>
  <c r="B280" i="8"/>
  <c r="I279" i="8"/>
  <c r="C279" i="8"/>
  <c r="B279" i="8"/>
  <c r="I278" i="8"/>
  <c r="C278" i="8"/>
  <c r="B278" i="8"/>
  <c r="I277" i="8"/>
  <c r="C277" i="8"/>
  <c r="B277" i="8"/>
  <c r="I276" i="8"/>
  <c r="C276" i="8"/>
  <c r="B276" i="8"/>
  <c r="I275" i="8"/>
  <c r="C275" i="8"/>
  <c r="B275" i="8"/>
  <c r="I274" i="8"/>
  <c r="C274" i="8"/>
  <c r="B274" i="8"/>
  <c r="I273" i="8"/>
  <c r="C273" i="8"/>
  <c r="B273" i="8"/>
  <c r="I272" i="8"/>
  <c r="C272" i="8"/>
  <c r="B272" i="8"/>
  <c r="I271" i="8"/>
  <c r="C271" i="8"/>
  <c r="B271" i="8"/>
  <c r="I270" i="8"/>
  <c r="C270" i="8"/>
  <c r="B270" i="8"/>
  <c r="I269" i="8"/>
  <c r="C269" i="8"/>
  <c r="B269" i="8"/>
  <c r="I268" i="8"/>
  <c r="C268" i="8"/>
  <c r="B268" i="8"/>
  <c r="I267" i="8"/>
  <c r="C267" i="8"/>
  <c r="B267" i="8"/>
  <c r="I266" i="8"/>
  <c r="C266" i="8"/>
  <c r="B266" i="8"/>
  <c r="I265" i="8"/>
  <c r="C265" i="8"/>
  <c r="B265" i="8"/>
  <c r="I264" i="8"/>
  <c r="C264" i="8"/>
  <c r="B264" i="8"/>
  <c r="I263" i="8"/>
  <c r="C263" i="8"/>
  <c r="B263" i="8"/>
  <c r="I262" i="8"/>
  <c r="C262" i="8"/>
  <c r="B262" i="8"/>
  <c r="I261" i="8"/>
  <c r="C261" i="8"/>
  <c r="B261" i="8"/>
  <c r="I260" i="8"/>
  <c r="C260" i="8"/>
  <c r="B260" i="8"/>
  <c r="I259" i="8"/>
  <c r="C259" i="8"/>
  <c r="B259" i="8"/>
  <c r="I258" i="8"/>
  <c r="C258" i="8"/>
  <c r="B258" i="8"/>
  <c r="I257" i="8"/>
  <c r="C257" i="8"/>
  <c r="B257" i="8"/>
  <c r="I256" i="8"/>
  <c r="C256" i="8"/>
  <c r="B256" i="8"/>
  <c r="I255" i="8"/>
  <c r="C255" i="8"/>
  <c r="B255" i="8"/>
  <c r="I254" i="8"/>
  <c r="C254" i="8"/>
  <c r="B254" i="8"/>
  <c r="I253" i="8"/>
  <c r="C253" i="8"/>
  <c r="B253" i="8"/>
  <c r="I252" i="8"/>
  <c r="C252" i="8"/>
  <c r="B252" i="8"/>
  <c r="I251" i="8"/>
  <c r="C251" i="8"/>
  <c r="B251" i="8"/>
  <c r="I250" i="8"/>
  <c r="C250" i="8"/>
  <c r="B250" i="8"/>
  <c r="I249" i="8"/>
  <c r="C249" i="8"/>
  <c r="B249" i="8"/>
  <c r="I248" i="8"/>
  <c r="C248" i="8"/>
  <c r="B248" i="8"/>
  <c r="I247" i="8"/>
  <c r="C247" i="8"/>
  <c r="B247" i="8"/>
  <c r="I246" i="8"/>
  <c r="C246" i="8"/>
  <c r="B246" i="8"/>
  <c r="I245" i="8"/>
  <c r="C245" i="8"/>
  <c r="B245" i="8"/>
  <c r="I244" i="8"/>
  <c r="C244" i="8"/>
  <c r="B244" i="8"/>
  <c r="I243" i="8"/>
  <c r="C243" i="8"/>
  <c r="B243" i="8"/>
  <c r="I242" i="8"/>
  <c r="C242" i="8"/>
  <c r="B242" i="8"/>
  <c r="I241" i="8"/>
  <c r="C241" i="8"/>
  <c r="B241" i="8"/>
  <c r="I240" i="8"/>
  <c r="C240" i="8"/>
  <c r="B240" i="8"/>
  <c r="I239" i="8"/>
  <c r="C239" i="8"/>
  <c r="B239" i="8"/>
  <c r="I238" i="8"/>
  <c r="C238" i="8"/>
  <c r="B238" i="8"/>
  <c r="I237" i="8"/>
  <c r="C237" i="8"/>
  <c r="B237" i="8"/>
  <c r="I236" i="8"/>
  <c r="C236" i="8"/>
  <c r="B236" i="8"/>
  <c r="I235" i="8"/>
  <c r="C235" i="8"/>
  <c r="B235" i="8"/>
  <c r="I234" i="8"/>
  <c r="C234" i="8"/>
  <c r="B234" i="8"/>
  <c r="I233" i="8"/>
  <c r="C233" i="8"/>
  <c r="B233" i="8"/>
  <c r="I232" i="8"/>
  <c r="C232" i="8"/>
  <c r="B232" i="8"/>
  <c r="I231" i="8"/>
  <c r="C231" i="8"/>
  <c r="B231" i="8"/>
  <c r="I230" i="8"/>
  <c r="C230" i="8"/>
  <c r="B230" i="8"/>
  <c r="I229" i="8"/>
  <c r="C229" i="8"/>
  <c r="B229" i="8"/>
  <c r="I228" i="8"/>
  <c r="C228" i="8"/>
  <c r="B228" i="8"/>
  <c r="I227" i="8"/>
  <c r="C227" i="8"/>
  <c r="B227" i="8"/>
  <c r="I226" i="8"/>
  <c r="C226" i="8"/>
  <c r="B226" i="8"/>
  <c r="I225" i="8"/>
  <c r="C225" i="8"/>
  <c r="B225" i="8"/>
  <c r="I224" i="8"/>
  <c r="C224" i="8"/>
  <c r="B224" i="8"/>
  <c r="I223" i="8"/>
  <c r="C223" i="8"/>
  <c r="B223" i="8"/>
  <c r="I222" i="8"/>
  <c r="C222" i="8"/>
  <c r="B222" i="8"/>
  <c r="I221" i="8"/>
  <c r="C221" i="8"/>
  <c r="B221" i="8"/>
  <c r="I220" i="8"/>
  <c r="C220" i="8"/>
  <c r="B220" i="8"/>
  <c r="I219" i="8"/>
  <c r="C219" i="8"/>
  <c r="B219" i="8"/>
  <c r="I218" i="8"/>
  <c r="C218" i="8"/>
  <c r="B218" i="8"/>
  <c r="I217" i="8"/>
  <c r="C217" i="8"/>
  <c r="B217" i="8"/>
  <c r="I216" i="8"/>
  <c r="C216" i="8"/>
  <c r="B216" i="8"/>
  <c r="I215" i="8"/>
  <c r="C215" i="8"/>
  <c r="B215" i="8"/>
  <c r="I214" i="8"/>
  <c r="C214" i="8"/>
  <c r="B214" i="8"/>
  <c r="I213" i="8"/>
  <c r="C213" i="8"/>
  <c r="B213" i="8"/>
  <c r="I212" i="8"/>
  <c r="C212" i="8"/>
  <c r="B212" i="8"/>
  <c r="I211" i="8"/>
  <c r="C211" i="8"/>
  <c r="B211" i="8"/>
  <c r="I210" i="8"/>
  <c r="C210" i="8"/>
  <c r="B210" i="8"/>
  <c r="I209" i="8"/>
  <c r="C209" i="8"/>
  <c r="B209" i="8"/>
  <c r="I208" i="8"/>
  <c r="C208" i="8"/>
  <c r="B208" i="8"/>
  <c r="I207" i="8"/>
  <c r="C207" i="8"/>
  <c r="B207" i="8"/>
  <c r="I206" i="8"/>
  <c r="C206" i="8"/>
  <c r="B206" i="8"/>
  <c r="I205" i="8"/>
  <c r="C205" i="8"/>
  <c r="B205" i="8"/>
  <c r="I204" i="8"/>
  <c r="C204" i="8"/>
  <c r="B204" i="8"/>
  <c r="I203" i="8"/>
  <c r="C203" i="8"/>
  <c r="B203" i="8"/>
  <c r="I202" i="8"/>
  <c r="C202" i="8"/>
  <c r="B202" i="8"/>
  <c r="I201" i="8"/>
  <c r="C201" i="8"/>
  <c r="B201" i="8"/>
  <c r="I200" i="8"/>
  <c r="C200" i="8"/>
  <c r="B200" i="8"/>
  <c r="I199" i="8"/>
  <c r="C199" i="8"/>
  <c r="B199" i="8"/>
  <c r="I198" i="8"/>
  <c r="C198" i="8"/>
  <c r="B198" i="8"/>
  <c r="I197" i="8"/>
  <c r="C197" i="8"/>
  <c r="B197" i="8"/>
  <c r="I196" i="8"/>
  <c r="C196" i="8"/>
  <c r="B196" i="8"/>
  <c r="I195" i="8"/>
  <c r="C195" i="8"/>
  <c r="B195" i="8"/>
  <c r="I194" i="8"/>
  <c r="C194" i="8"/>
  <c r="B194" i="8"/>
  <c r="I193" i="8"/>
  <c r="C193" i="8"/>
  <c r="B193" i="8"/>
  <c r="I192" i="8"/>
  <c r="C192" i="8"/>
  <c r="B192" i="8"/>
  <c r="I191" i="8"/>
  <c r="C191" i="8"/>
  <c r="B191" i="8"/>
  <c r="I190" i="8"/>
  <c r="C190" i="8"/>
  <c r="B190" i="8"/>
  <c r="I189" i="8"/>
  <c r="C189" i="8"/>
  <c r="B189" i="8"/>
  <c r="I188" i="8"/>
  <c r="C188" i="8"/>
  <c r="B188" i="8"/>
  <c r="I187" i="8"/>
  <c r="C187" i="8"/>
  <c r="B187" i="8"/>
  <c r="I186" i="8"/>
  <c r="C186" i="8"/>
  <c r="B186" i="8"/>
  <c r="I185" i="8"/>
  <c r="C185" i="8"/>
  <c r="B185" i="8"/>
  <c r="I184" i="8"/>
  <c r="C184" i="8"/>
  <c r="B184" i="8"/>
  <c r="I183" i="8"/>
  <c r="C183" i="8"/>
  <c r="B183" i="8"/>
  <c r="I182" i="8"/>
  <c r="C182" i="8"/>
  <c r="B182" i="8"/>
  <c r="I181" i="8"/>
  <c r="C181" i="8"/>
  <c r="B181" i="8"/>
  <c r="I180" i="8"/>
  <c r="C180" i="8"/>
  <c r="B180" i="8"/>
  <c r="I179" i="8"/>
  <c r="C179" i="8"/>
  <c r="B179" i="8"/>
  <c r="I178" i="8"/>
  <c r="C178" i="8"/>
  <c r="B178" i="8"/>
  <c r="I177" i="8"/>
  <c r="C177" i="8"/>
  <c r="B177" i="8"/>
  <c r="I176" i="8"/>
  <c r="C176" i="8"/>
  <c r="B176" i="8"/>
  <c r="I175" i="8"/>
  <c r="C175" i="8"/>
  <c r="B175" i="8"/>
  <c r="I174" i="8"/>
  <c r="C174" i="8"/>
  <c r="B174" i="8"/>
  <c r="I173" i="8"/>
  <c r="C173" i="8"/>
  <c r="B173" i="8"/>
  <c r="I172" i="8"/>
  <c r="C172" i="8"/>
  <c r="B172" i="8"/>
  <c r="I171" i="8"/>
  <c r="C171" i="8"/>
  <c r="B171" i="8"/>
  <c r="I170" i="8"/>
  <c r="C170" i="8"/>
  <c r="B170" i="8"/>
  <c r="I169" i="8"/>
  <c r="C169" i="8"/>
  <c r="B169" i="8"/>
  <c r="I168" i="8"/>
  <c r="C168" i="8"/>
  <c r="B168" i="8"/>
  <c r="I167" i="8"/>
  <c r="C167" i="8"/>
  <c r="B167" i="8"/>
  <c r="I166" i="8"/>
  <c r="C166" i="8"/>
  <c r="B166" i="8"/>
  <c r="I165" i="8"/>
  <c r="C165" i="8"/>
  <c r="B165" i="8"/>
  <c r="I164" i="8"/>
  <c r="C164" i="8"/>
  <c r="B164" i="8"/>
  <c r="I163" i="8"/>
  <c r="C163" i="8"/>
  <c r="B163" i="8"/>
  <c r="I162" i="8"/>
  <c r="C162" i="8"/>
  <c r="B162" i="8"/>
  <c r="I161" i="8"/>
  <c r="C161" i="8"/>
  <c r="B161" i="8"/>
  <c r="I160" i="8"/>
  <c r="C160" i="8"/>
  <c r="B160" i="8"/>
  <c r="I159" i="8"/>
  <c r="C159" i="8"/>
  <c r="B159" i="8"/>
  <c r="I158" i="8"/>
  <c r="C158" i="8"/>
  <c r="B158" i="8"/>
  <c r="I157" i="8"/>
  <c r="C157" i="8"/>
  <c r="B157" i="8"/>
  <c r="I156" i="8"/>
  <c r="C156" i="8"/>
  <c r="B156" i="8"/>
  <c r="I155" i="8"/>
  <c r="C155" i="8"/>
  <c r="B155" i="8"/>
  <c r="I154" i="8"/>
  <c r="C154" i="8"/>
  <c r="B154" i="8"/>
  <c r="I153" i="8"/>
  <c r="C153" i="8"/>
  <c r="B153" i="8"/>
  <c r="I152" i="8"/>
  <c r="C152" i="8"/>
  <c r="B152" i="8"/>
  <c r="I151" i="8"/>
  <c r="C151" i="8"/>
  <c r="B151" i="8"/>
  <c r="I150" i="8"/>
  <c r="C150" i="8"/>
  <c r="B150" i="8"/>
  <c r="I149" i="8"/>
  <c r="C149" i="8"/>
  <c r="B149" i="8"/>
  <c r="I148" i="8"/>
  <c r="C148" i="8"/>
  <c r="B148" i="8"/>
  <c r="I147" i="8"/>
  <c r="C147" i="8"/>
  <c r="B147" i="8"/>
  <c r="I146" i="8"/>
  <c r="C146" i="8"/>
  <c r="B146" i="8"/>
  <c r="I145" i="8"/>
  <c r="C145" i="8"/>
  <c r="B145" i="8"/>
  <c r="I144" i="8"/>
  <c r="C144" i="8"/>
  <c r="B144" i="8"/>
  <c r="I143" i="8"/>
  <c r="C143" i="8"/>
  <c r="B143" i="8"/>
  <c r="I142" i="8"/>
  <c r="C142" i="8"/>
  <c r="B142" i="8"/>
  <c r="I141" i="8"/>
  <c r="C141" i="8"/>
  <c r="B141" i="8"/>
  <c r="I140" i="8"/>
  <c r="C140" i="8"/>
  <c r="B140" i="8"/>
  <c r="I139" i="8"/>
  <c r="C139" i="8"/>
  <c r="B139" i="8"/>
  <c r="I138" i="8"/>
  <c r="C138" i="8"/>
  <c r="B138" i="8"/>
  <c r="I137" i="8"/>
  <c r="C137" i="8"/>
  <c r="B137" i="8"/>
  <c r="I136" i="8"/>
  <c r="C136" i="8"/>
  <c r="B136" i="8"/>
  <c r="I135" i="8"/>
  <c r="C135" i="8"/>
  <c r="B135" i="8"/>
  <c r="I134" i="8"/>
  <c r="C134" i="8"/>
  <c r="B134" i="8"/>
  <c r="I133" i="8"/>
  <c r="C133" i="8"/>
  <c r="B133" i="8"/>
  <c r="I132" i="8"/>
  <c r="C132" i="8"/>
  <c r="B132" i="8"/>
  <c r="I131" i="8"/>
  <c r="C131" i="8"/>
  <c r="B131" i="8"/>
  <c r="I130" i="8"/>
  <c r="C130" i="8"/>
  <c r="B130" i="8"/>
  <c r="I129" i="8"/>
  <c r="C129" i="8"/>
  <c r="B129" i="8"/>
  <c r="I128" i="8"/>
  <c r="C128" i="8"/>
  <c r="B128" i="8"/>
  <c r="I127" i="8"/>
  <c r="C127" i="8"/>
  <c r="B127" i="8"/>
  <c r="I126" i="8"/>
  <c r="C126" i="8"/>
  <c r="B126" i="8"/>
  <c r="I125" i="8"/>
  <c r="C125" i="8"/>
  <c r="B125" i="8"/>
  <c r="I124" i="8"/>
  <c r="C124" i="8"/>
  <c r="B124" i="8"/>
  <c r="I123" i="8"/>
  <c r="C123" i="8"/>
  <c r="B123" i="8"/>
  <c r="I122" i="8"/>
  <c r="C122" i="8"/>
  <c r="B122" i="8"/>
  <c r="I121" i="8"/>
  <c r="C121" i="8"/>
  <c r="B121" i="8"/>
  <c r="I120" i="8"/>
  <c r="C120" i="8"/>
  <c r="B120" i="8"/>
  <c r="I119" i="8"/>
  <c r="C119" i="8"/>
  <c r="B119" i="8"/>
  <c r="I118" i="8"/>
  <c r="C118" i="8"/>
  <c r="B118" i="8"/>
  <c r="I117" i="8"/>
  <c r="C117" i="8"/>
  <c r="B117" i="8"/>
  <c r="I116" i="8"/>
  <c r="C116" i="8"/>
  <c r="B116" i="8"/>
  <c r="I115" i="8"/>
  <c r="C115" i="8"/>
  <c r="B115" i="8"/>
  <c r="I114" i="8"/>
  <c r="C114" i="8"/>
  <c r="B114" i="8"/>
  <c r="I113" i="8"/>
  <c r="C113" i="8"/>
  <c r="B113" i="8"/>
  <c r="I112" i="8"/>
  <c r="C112" i="8"/>
  <c r="B112" i="8"/>
  <c r="I111" i="8"/>
  <c r="C111" i="8"/>
  <c r="B111" i="8"/>
  <c r="I110" i="8"/>
  <c r="C110" i="8"/>
  <c r="B110" i="8"/>
  <c r="I109" i="8"/>
  <c r="C109" i="8"/>
  <c r="B109" i="8"/>
  <c r="I108" i="8"/>
  <c r="C108" i="8"/>
  <c r="B108" i="8"/>
  <c r="I107" i="8"/>
  <c r="C107" i="8"/>
  <c r="B107" i="8"/>
  <c r="I106" i="8"/>
  <c r="C106" i="8"/>
  <c r="B106" i="8"/>
  <c r="I105" i="8"/>
  <c r="C105" i="8"/>
  <c r="B105" i="8"/>
  <c r="I104" i="8"/>
  <c r="C104" i="8"/>
  <c r="B104" i="8"/>
  <c r="I103" i="8"/>
  <c r="C103" i="8"/>
  <c r="B103" i="8"/>
  <c r="I102" i="8"/>
  <c r="C102" i="8"/>
  <c r="B102" i="8"/>
  <c r="I101" i="8"/>
  <c r="C101" i="8"/>
  <c r="B101" i="8"/>
  <c r="I100" i="8"/>
  <c r="C100" i="8"/>
  <c r="B100" i="8"/>
  <c r="I99" i="8"/>
  <c r="C99" i="8"/>
  <c r="B99" i="8"/>
  <c r="I98" i="8"/>
  <c r="C98" i="8"/>
  <c r="B98" i="8"/>
  <c r="I97" i="8"/>
  <c r="C97" i="8"/>
  <c r="B97" i="8"/>
  <c r="I96" i="8"/>
  <c r="C96" i="8"/>
  <c r="B96" i="8"/>
  <c r="I95" i="8"/>
  <c r="C95" i="8"/>
  <c r="B95" i="8"/>
  <c r="I94" i="8"/>
  <c r="C94" i="8"/>
  <c r="B94" i="8"/>
  <c r="I93" i="8"/>
  <c r="C93" i="8"/>
  <c r="B93" i="8"/>
  <c r="I92" i="8"/>
  <c r="C92" i="8"/>
  <c r="B92" i="8"/>
  <c r="I91" i="8"/>
  <c r="C91" i="8"/>
  <c r="B91" i="8"/>
  <c r="I90" i="8"/>
  <c r="C90" i="8"/>
  <c r="B90" i="8"/>
  <c r="I89" i="8"/>
  <c r="C89" i="8"/>
  <c r="B89" i="8"/>
  <c r="I88" i="8"/>
  <c r="C88" i="8"/>
  <c r="B88" i="8"/>
  <c r="I87" i="8"/>
  <c r="C87" i="8"/>
  <c r="B87" i="8"/>
  <c r="I86" i="8"/>
  <c r="C86" i="8"/>
  <c r="B86" i="8"/>
  <c r="I85" i="8"/>
  <c r="C85" i="8"/>
  <c r="B85" i="8"/>
  <c r="I84" i="8"/>
  <c r="C84" i="8"/>
  <c r="B84" i="8"/>
  <c r="I83" i="8"/>
  <c r="C83" i="8"/>
  <c r="B83" i="8"/>
  <c r="I82" i="8"/>
  <c r="C82" i="8"/>
  <c r="B82" i="8"/>
  <c r="I81" i="8"/>
  <c r="C81" i="8"/>
  <c r="B81" i="8"/>
  <c r="I80" i="8"/>
  <c r="C80" i="8"/>
  <c r="B80" i="8"/>
  <c r="I79" i="8"/>
  <c r="C79" i="8"/>
  <c r="B79" i="8"/>
  <c r="I78" i="8"/>
  <c r="C78" i="8"/>
  <c r="B78" i="8"/>
  <c r="I77" i="8"/>
  <c r="C77" i="8"/>
  <c r="B77" i="8"/>
  <c r="I76" i="8"/>
  <c r="C76" i="8"/>
  <c r="B76" i="8"/>
  <c r="I75" i="8"/>
  <c r="C75" i="8"/>
  <c r="B75" i="8"/>
  <c r="I74" i="8"/>
  <c r="C74" i="8"/>
  <c r="B74" i="8"/>
  <c r="I73" i="8"/>
  <c r="C73" i="8"/>
  <c r="B73" i="8"/>
  <c r="I72" i="8"/>
  <c r="C72" i="8"/>
  <c r="B72" i="8"/>
  <c r="I71" i="8"/>
  <c r="C71" i="8"/>
  <c r="B71" i="8"/>
  <c r="I70" i="8"/>
  <c r="C70" i="8"/>
  <c r="B70" i="8"/>
  <c r="I69" i="8"/>
  <c r="C69" i="8"/>
  <c r="B69" i="8"/>
  <c r="I68" i="8"/>
  <c r="C68" i="8"/>
  <c r="B68" i="8"/>
  <c r="I67" i="8"/>
  <c r="C67" i="8"/>
  <c r="B67" i="8"/>
  <c r="I66" i="8"/>
  <c r="C66" i="8"/>
  <c r="B66" i="8"/>
  <c r="I65" i="8"/>
  <c r="C65" i="8"/>
  <c r="B65" i="8"/>
  <c r="I64" i="8"/>
  <c r="C64" i="8"/>
  <c r="B64" i="8"/>
  <c r="I63" i="8"/>
  <c r="C63" i="8"/>
  <c r="B63" i="8"/>
  <c r="I62" i="8"/>
  <c r="C62" i="8"/>
  <c r="B62" i="8"/>
  <c r="I61" i="8"/>
  <c r="C61" i="8"/>
  <c r="B61" i="8"/>
  <c r="I60" i="8"/>
  <c r="C60" i="8"/>
  <c r="B60" i="8"/>
  <c r="I59" i="8"/>
  <c r="C59" i="8"/>
  <c r="B59" i="8"/>
  <c r="I58" i="8"/>
  <c r="C58" i="8"/>
  <c r="B58" i="8"/>
  <c r="I57" i="8"/>
  <c r="C57" i="8"/>
  <c r="B57" i="8"/>
  <c r="I56" i="8"/>
  <c r="C56" i="8"/>
  <c r="B56" i="8"/>
  <c r="I55" i="8"/>
  <c r="C55" i="8"/>
  <c r="B55" i="8"/>
  <c r="I54" i="8"/>
  <c r="C54" i="8"/>
  <c r="B54" i="8"/>
  <c r="I53" i="8"/>
  <c r="C53" i="8"/>
  <c r="B53" i="8"/>
  <c r="I52" i="8"/>
  <c r="C52" i="8"/>
  <c r="B52" i="8"/>
  <c r="I51" i="8"/>
  <c r="C51" i="8"/>
  <c r="B51" i="8"/>
  <c r="I50" i="8"/>
  <c r="C50" i="8"/>
  <c r="B50" i="8"/>
  <c r="I49" i="8"/>
  <c r="C49" i="8"/>
  <c r="B49" i="8"/>
  <c r="I48" i="8"/>
  <c r="C48" i="8"/>
  <c r="B48" i="8"/>
  <c r="I47" i="8"/>
  <c r="C47" i="8"/>
  <c r="B47" i="8"/>
  <c r="I46" i="8"/>
  <c r="C46" i="8"/>
  <c r="B46" i="8"/>
  <c r="I45" i="8"/>
  <c r="C45" i="8"/>
  <c r="B45" i="8"/>
  <c r="I44" i="8"/>
  <c r="C44" i="8"/>
  <c r="B44" i="8"/>
  <c r="I43" i="8"/>
  <c r="C43" i="8"/>
  <c r="B43" i="8"/>
  <c r="I42" i="8"/>
  <c r="C42" i="8"/>
  <c r="B42" i="8"/>
  <c r="I41" i="8"/>
  <c r="C41" i="8"/>
  <c r="B41" i="8"/>
  <c r="I40" i="8"/>
  <c r="C40" i="8"/>
  <c r="B40" i="8"/>
  <c r="I39" i="8"/>
  <c r="C39" i="8"/>
  <c r="B39" i="8"/>
  <c r="I38" i="8"/>
  <c r="C38" i="8"/>
  <c r="B38" i="8"/>
  <c r="I37" i="8"/>
  <c r="C37" i="8"/>
  <c r="B37" i="8"/>
  <c r="I36" i="8"/>
  <c r="C36" i="8"/>
  <c r="B36" i="8"/>
  <c r="I35" i="8"/>
  <c r="C35" i="8"/>
  <c r="B35" i="8"/>
  <c r="I34" i="8"/>
  <c r="C34" i="8"/>
  <c r="B34" i="8"/>
  <c r="I33" i="8"/>
  <c r="C33" i="8"/>
  <c r="B33" i="8"/>
  <c r="I32" i="8"/>
  <c r="C32" i="8"/>
  <c r="B32" i="8"/>
  <c r="I31" i="8"/>
  <c r="C31" i="8"/>
  <c r="B31" i="8"/>
  <c r="I30" i="8"/>
  <c r="C30" i="8"/>
  <c r="B30" i="8"/>
  <c r="I29" i="8"/>
  <c r="C29" i="8"/>
  <c r="B29" i="8"/>
  <c r="I28" i="8"/>
  <c r="C28" i="8"/>
  <c r="B28" i="8"/>
  <c r="I27" i="8"/>
  <c r="C27" i="8"/>
  <c r="B27" i="8"/>
  <c r="I26" i="8"/>
  <c r="C26" i="8"/>
  <c r="B26" i="8"/>
  <c r="I25" i="8"/>
  <c r="C25" i="8"/>
  <c r="B25" i="8"/>
  <c r="I24" i="8"/>
  <c r="C24" i="8"/>
  <c r="B24" i="8"/>
  <c r="I23" i="8"/>
  <c r="C23" i="8"/>
  <c r="B23" i="8"/>
  <c r="I22" i="8"/>
  <c r="C22" i="8"/>
  <c r="B22" i="8"/>
  <c r="I21" i="8"/>
  <c r="C21" i="8"/>
  <c r="B21" i="8"/>
  <c r="I20" i="8"/>
  <c r="C20" i="8"/>
  <c r="B20" i="8"/>
  <c r="I19" i="8"/>
  <c r="C19" i="8"/>
  <c r="B19" i="8"/>
  <c r="I18" i="8"/>
  <c r="C18" i="8"/>
  <c r="B18" i="8"/>
  <c r="I17" i="8"/>
  <c r="C17" i="8"/>
  <c r="B17" i="8"/>
  <c r="I16" i="8"/>
  <c r="C16" i="8"/>
  <c r="B16" i="8"/>
  <c r="I15" i="8"/>
  <c r="C15" i="8"/>
  <c r="B15" i="8"/>
  <c r="I14" i="8"/>
  <c r="C14" i="8"/>
  <c r="B14" i="8"/>
  <c r="I13" i="8"/>
  <c r="C13" i="8"/>
  <c r="B13" i="8"/>
  <c r="I12" i="8"/>
  <c r="C12" i="8"/>
  <c r="B12" i="8"/>
  <c r="I11" i="8"/>
  <c r="C11" i="8"/>
  <c r="B11" i="8"/>
  <c r="I10" i="8"/>
  <c r="C10" i="8"/>
  <c r="B10" i="8"/>
  <c r="I9" i="8"/>
  <c r="C9" i="8"/>
  <c r="B9" i="8"/>
  <c r="I8" i="8"/>
  <c r="C8" i="8"/>
  <c r="B8" i="8"/>
  <c r="I7" i="8"/>
  <c r="C7" i="8"/>
  <c r="B7" i="8"/>
  <c r="I6" i="8"/>
  <c r="C6" i="8"/>
  <c r="B6" i="8"/>
  <c r="I5" i="8"/>
  <c r="C5" i="8"/>
  <c r="B5" i="8"/>
  <c r="I4" i="8"/>
  <c r="C4" i="8"/>
  <c r="B4" i="8"/>
  <c r="I3" i="8"/>
  <c r="C3" i="8"/>
  <c r="B3" i="8"/>
  <c r="C402" i="7"/>
  <c r="B402" i="7"/>
  <c r="C400" i="7"/>
  <c r="B400" i="7"/>
  <c r="C399" i="7"/>
  <c r="B399" i="7"/>
  <c r="C398" i="7"/>
  <c r="B398" i="7"/>
  <c r="C397" i="7"/>
  <c r="B397" i="7"/>
  <c r="C396" i="7"/>
  <c r="B396" i="7"/>
  <c r="C395" i="7"/>
  <c r="B395" i="7"/>
  <c r="C394" i="7"/>
  <c r="B394" i="7"/>
  <c r="C393" i="7"/>
  <c r="B393" i="7"/>
  <c r="C392" i="7"/>
  <c r="B392" i="7"/>
  <c r="C391" i="7"/>
  <c r="B391" i="7"/>
  <c r="C390" i="7"/>
  <c r="B390" i="7"/>
  <c r="C389" i="7"/>
  <c r="B389" i="7"/>
  <c r="C388" i="7"/>
  <c r="B388" i="7"/>
  <c r="C387" i="7"/>
  <c r="B387" i="7"/>
  <c r="C386" i="7"/>
  <c r="B386" i="7"/>
  <c r="C385" i="7"/>
  <c r="B385" i="7"/>
  <c r="C384" i="7"/>
  <c r="B384" i="7"/>
  <c r="C383" i="7"/>
  <c r="B383" i="7"/>
  <c r="C382" i="7"/>
  <c r="B382" i="7"/>
  <c r="C381" i="7"/>
  <c r="B381" i="7"/>
  <c r="C380" i="7"/>
  <c r="B380" i="7"/>
  <c r="C379" i="7"/>
  <c r="B379" i="7"/>
  <c r="C378" i="7"/>
  <c r="B378" i="7"/>
  <c r="C377" i="7"/>
  <c r="B377" i="7"/>
  <c r="C376" i="7"/>
  <c r="B376" i="7"/>
  <c r="C375" i="7"/>
  <c r="B375" i="7"/>
  <c r="C374" i="7"/>
  <c r="B374" i="7"/>
  <c r="C373" i="7"/>
  <c r="B373" i="7"/>
  <c r="C372" i="7"/>
  <c r="B372" i="7"/>
  <c r="C371" i="7"/>
  <c r="B371" i="7"/>
  <c r="C370" i="7"/>
  <c r="B370" i="7"/>
  <c r="C369" i="7"/>
  <c r="B369" i="7"/>
  <c r="C368" i="7"/>
  <c r="B368" i="7"/>
  <c r="C367" i="7"/>
  <c r="B367" i="7"/>
  <c r="C366" i="7"/>
  <c r="B366" i="7"/>
  <c r="C365" i="7"/>
  <c r="B365" i="7"/>
  <c r="C364" i="7"/>
  <c r="B364" i="7"/>
  <c r="C363" i="7"/>
  <c r="B363" i="7"/>
  <c r="C362" i="7"/>
  <c r="B362" i="7"/>
  <c r="C361" i="7"/>
  <c r="B361" i="7"/>
  <c r="C360" i="7"/>
  <c r="B360" i="7"/>
  <c r="C359" i="7"/>
  <c r="B359" i="7"/>
  <c r="C358" i="7"/>
  <c r="B358" i="7"/>
  <c r="C357" i="7"/>
  <c r="B357" i="7"/>
  <c r="C356" i="7"/>
  <c r="B356" i="7"/>
  <c r="C355" i="7"/>
  <c r="B355" i="7"/>
  <c r="C354" i="7"/>
  <c r="B354" i="7"/>
  <c r="C353" i="7"/>
  <c r="B353" i="7"/>
  <c r="C352" i="7"/>
  <c r="B352" i="7"/>
  <c r="C351" i="7"/>
  <c r="B351" i="7"/>
  <c r="C350" i="7"/>
  <c r="B350" i="7"/>
  <c r="C349" i="7"/>
  <c r="B349" i="7"/>
  <c r="C348" i="7"/>
  <c r="B348" i="7"/>
  <c r="C347" i="7"/>
  <c r="B347" i="7"/>
  <c r="C346" i="7"/>
  <c r="B346" i="7"/>
  <c r="C345" i="7"/>
  <c r="B345" i="7"/>
  <c r="C344" i="7"/>
  <c r="B344" i="7"/>
  <c r="C343" i="7"/>
  <c r="B343" i="7"/>
  <c r="C342" i="7"/>
  <c r="B342" i="7"/>
  <c r="C341" i="7"/>
  <c r="B341" i="7"/>
  <c r="C340" i="7"/>
  <c r="B340" i="7"/>
  <c r="C339" i="7"/>
  <c r="B339" i="7"/>
  <c r="C338" i="7"/>
  <c r="B338" i="7"/>
  <c r="C337" i="7"/>
  <c r="B337" i="7"/>
  <c r="C336" i="7"/>
  <c r="B336" i="7"/>
  <c r="C335" i="7"/>
  <c r="B335" i="7"/>
  <c r="C334" i="7"/>
  <c r="B334" i="7"/>
  <c r="C333" i="7"/>
  <c r="B333" i="7"/>
  <c r="C332" i="7"/>
  <c r="B332" i="7"/>
  <c r="C331" i="7"/>
  <c r="B331" i="7"/>
  <c r="C330" i="7"/>
  <c r="B330" i="7"/>
  <c r="C329" i="7"/>
  <c r="B329" i="7"/>
  <c r="C328" i="7"/>
  <c r="B328" i="7"/>
  <c r="C327" i="7"/>
  <c r="B327" i="7"/>
  <c r="C326" i="7"/>
  <c r="B326" i="7"/>
  <c r="C325" i="7"/>
  <c r="B325" i="7"/>
  <c r="C324" i="7"/>
  <c r="B324" i="7"/>
  <c r="C323" i="7"/>
  <c r="B323" i="7"/>
  <c r="C322" i="7"/>
  <c r="B322" i="7"/>
  <c r="C321" i="7"/>
  <c r="B321" i="7"/>
  <c r="C320" i="7"/>
  <c r="B320" i="7"/>
  <c r="C319" i="7"/>
  <c r="B319" i="7"/>
  <c r="C318" i="7"/>
  <c r="B318" i="7"/>
  <c r="C317" i="7"/>
  <c r="B317" i="7"/>
  <c r="C316" i="7"/>
  <c r="B316" i="7"/>
  <c r="C315" i="7"/>
  <c r="B315" i="7"/>
  <c r="C314" i="7"/>
  <c r="B314" i="7"/>
  <c r="C313" i="7"/>
  <c r="B313" i="7"/>
  <c r="C312" i="7"/>
  <c r="B312" i="7"/>
  <c r="C311" i="7"/>
  <c r="B311" i="7"/>
  <c r="C310" i="7"/>
  <c r="B310" i="7"/>
  <c r="C309" i="7"/>
  <c r="B309" i="7"/>
  <c r="C308" i="7"/>
  <c r="B308" i="7"/>
  <c r="C307" i="7"/>
  <c r="B307" i="7"/>
  <c r="C306" i="7"/>
  <c r="B306" i="7"/>
  <c r="C305" i="7"/>
  <c r="B305" i="7"/>
  <c r="C304" i="7"/>
  <c r="B304" i="7"/>
  <c r="C303" i="7"/>
  <c r="B303" i="7"/>
  <c r="C302" i="7"/>
  <c r="B302" i="7"/>
  <c r="C301" i="7"/>
  <c r="B301" i="7"/>
  <c r="C300" i="7"/>
  <c r="B300" i="7"/>
  <c r="C299" i="7"/>
  <c r="B299" i="7"/>
  <c r="C298" i="7"/>
  <c r="B298" i="7"/>
  <c r="C297" i="7"/>
  <c r="B297" i="7"/>
  <c r="C296" i="7"/>
  <c r="B296" i="7"/>
  <c r="C295" i="7"/>
  <c r="B295" i="7"/>
  <c r="C294" i="7"/>
  <c r="B294" i="7"/>
  <c r="C293" i="7"/>
  <c r="B293" i="7"/>
  <c r="C292" i="7"/>
  <c r="B292" i="7"/>
  <c r="C291" i="7"/>
  <c r="B291" i="7"/>
  <c r="C290" i="7"/>
  <c r="B290" i="7"/>
  <c r="C289" i="7"/>
  <c r="B289" i="7"/>
  <c r="C288" i="7"/>
  <c r="B288" i="7"/>
  <c r="C287" i="7"/>
  <c r="B287" i="7"/>
  <c r="C286" i="7"/>
  <c r="B286" i="7"/>
  <c r="C285" i="7"/>
  <c r="B285" i="7"/>
  <c r="C284" i="7"/>
  <c r="B284" i="7"/>
  <c r="C283" i="7"/>
  <c r="B283" i="7"/>
  <c r="C282" i="7"/>
  <c r="B282" i="7"/>
  <c r="C281" i="7"/>
  <c r="B281" i="7"/>
  <c r="C280" i="7"/>
  <c r="B280" i="7"/>
  <c r="C279" i="7"/>
  <c r="B279" i="7"/>
  <c r="C278" i="7"/>
  <c r="B278" i="7"/>
  <c r="C277" i="7"/>
  <c r="B277" i="7"/>
  <c r="C276" i="7"/>
  <c r="B276" i="7"/>
  <c r="C275" i="7"/>
  <c r="B275" i="7"/>
  <c r="C274" i="7"/>
  <c r="B274" i="7"/>
  <c r="C273" i="7"/>
  <c r="B273" i="7"/>
  <c r="C272" i="7"/>
  <c r="B272" i="7"/>
  <c r="C271" i="7"/>
  <c r="B271" i="7"/>
  <c r="C270" i="7"/>
  <c r="B270" i="7"/>
  <c r="C269" i="7"/>
  <c r="B269" i="7"/>
  <c r="C268" i="7"/>
  <c r="B268" i="7"/>
  <c r="C267" i="7"/>
  <c r="B267" i="7"/>
  <c r="C266" i="7"/>
  <c r="B266" i="7"/>
  <c r="C265" i="7"/>
  <c r="B265" i="7"/>
  <c r="C264" i="7"/>
  <c r="B264" i="7"/>
  <c r="C263" i="7"/>
  <c r="B263" i="7"/>
  <c r="C262" i="7"/>
  <c r="B262" i="7"/>
  <c r="C261" i="7"/>
  <c r="B261" i="7"/>
  <c r="C260" i="7"/>
  <c r="B260" i="7"/>
  <c r="C259" i="7"/>
  <c r="B259" i="7"/>
  <c r="C258" i="7"/>
  <c r="B258" i="7"/>
  <c r="C257" i="7"/>
  <c r="B257" i="7"/>
  <c r="C256" i="7"/>
  <c r="B256" i="7"/>
  <c r="C255" i="7"/>
  <c r="B255" i="7"/>
  <c r="C254" i="7"/>
  <c r="B254" i="7"/>
  <c r="C253" i="7"/>
  <c r="B253" i="7"/>
  <c r="C252" i="7"/>
  <c r="B252" i="7"/>
  <c r="C251" i="7"/>
  <c r="B251" i="7"/>
  <c r="C250" i="7"/>
  <c r="B250" i="7"/>
  <c r="C249" i="7"/>
  <c r="B249" i="7"/>
  <c r="C248" i="7"/>
  <c r="B248" i="7"/>
  <c r="C247" i="7"/>
  <c r="B247" i="7"/>
  <c r="C246" i="7"/>
  <c r="B246" i="7"/>
  <c r="C245" i="7"/>
  <c r="B245" i="7"/>
  <c r="C244" i="7"/>
  <c r="B244" i="7"/>
  <c r="C243" i="7"/>
  <c r="B243" i="7"/>
  <c r="C242" i="7"/>
  <c r="B242" i="7"/>
  <c r="C241" i="7"/>
  <c r="B241" i="7"/>
  <c r="C240" i="7"/>
  <c r="B240" i="7"/>
  <c r="C239" i="7"/>
  <c r="B239" i="7"/>
  <c r="C238" i="7"/>
  <c r="B238" i="7"/>
  <c r="C237" i="7"/>
  <c r="B237" i="7"/>
  <c r="C236" i="7"/>
  <c r="B236" i="7"/>
  <c r="C235" i="7"/>
  <c r="B235" i="7"/>
  <c r="C234" i="7"/>
  <c r="B234" i="7"/>
  <c r="C233" i="7"/>
  <c r="B233" i="7"/>
  <c r="C232" i="7"/>
  <c r="B232" i="7"/>
  <c r="C231" i="7"/>
  <c r="B231" i="7"/>
  <c r="C230" i="7"/>
  <c r="B230" i="7"/>
  <c r="C229" i="7"/>
  <c r="B229" i="7"/>
  <c r="C228" i="7"/>
  <c r="B228" i="7"/>
  <c r="C227" i="7"/>
  <c r="B227" i="7"/>
  <c r="C226" i="7"/>
  <c r="B226" i="7"/>
  <c r="C225" i="7"/>
  <c r="B225" i="7"/>
  <c r="C224" i="7"/>
  <c r="B224" i="7"/>
  <c r="C223" i="7"/>
  <c r="B223" i="7"/>
  <c r="C222" i="7"/>
  <c r="B222" i="7"/>
  <c r="C221" i="7"/>
  <c r="B221" i="7"/>
  <c r="C220" i="7"/>
  <c r="B220" i="7"/>
  <c r="C219" i="7"/>
  <c r="B219" i="7"/>
  <c r="C218" i="7"/>
  <c r="B218" i="7"/>
  <c r="C217" i="7"/>
  <c r="B217" i="7"/>
  <c r="C216" i="7"/>
  <c r="B216" i="7"/>
  <c r="C215" i="7"/>
  <c r="B215" i="7"/>
  <c r="C214" i="7"/>
  <c r="B214" i="7"/>
  <c r="C213" i="7"/>
  <c r="B213" i="7"/>
  <c r="C212" i="7"/>
  <c r="B212" i="7"/>
  <c r="C211" i="7"/>
  <c r="B211" i="7"/>
  <c r="C210" i="7"/>
  <c r="B210" i="7"/>
  <c r="C209" i="7"/>
  <c r="B209" i="7"/>
  <c r="C208" i="7"/>
  <c r="B208" i="7"/>
  <c r="C207" i="7"/>
  <c r="B207" i="7"/>
  <c r="C206" i="7"/>
  <c r="B206" i="7"/>
  <c r="C205" i="7"/>
  <c r="B205" i="7"/>
  <c r="C204" i="7"/>
  <c r="B204" i="7"/>
  <c r="C203" i="7"/>
  <c r="B203" i="7"/>
  <c r="C202" i="7"/>
  <c r="B202" i="7"/>
  <c r="C201" i="7"/>
  <c r="B201" i="7"/>
  <c r="C200" i="7"/>
  <c r="B200" i="7"/>
  <c r="C199" i="7"/>
  <c r="B199" i="7"/>
  <c r="C198" i="7"/>
  <c r="B198" i="7"/>
  <c r="C197" i="7"/>
  <c r="B197" i="7"/>
  <c r="C196" i="7"/>
  <c r="B196" i="7"/>
  <c r="C195" i="7"/>
  <c r="B195" i="7"/>
  <c r="C194" i="7"/>
  <c r="B194" i="7"/>
  <c r="C193" i="7"/>
  <c r="B193" i="7"/>
  <c r="C192" i="7"/>
  <c r="B192" i="7"/>
  <c r="C191" i="7"/>
  <c r="B191" i="7"/>
  <c r="C190" i="7"/>
  <c r="B190" i="7"/>
  <c r="C189" i="7"/>
  <c r="B189" i="7"/>
  <c r="C188" i="7"/>
  <c r="B188" i="7"/>
  <c r="C187" i="7"/>
  <c r="B187" i="7"/>
  <c r="C186" i="7"/>
  <c r="B186" i="7"/>
  <c r="C185" i="7"/>
  <c r="B185" i="7"/>
  <c r="C184" i="7"/>
  <c r="B184" i="7"/>
  <c r="C183" i="7"/>
  <c r="B183" i="7"/>
  <c r="C182" i="7"/>
  <c r="B182" i="7"/>
  <c r="C181" i="7"/>
  <c r="B181" i="7"/>
  <c r="C180" i="7"/>
  <c r="B180" i="7"/>
  <c r="C179" i="7"/>
  <c r="B179" i="7"/>
  <c r="C178" i="7"/>
  <c r="B178" i="7"/>
  <c r="C177" i="7"/>
  <c r="B177" i="7"/>
  <c r="C176" i="7"/>
  <c r="B176" i="7"/>
  <c r="C175" i="7"/>
  <c r="B175" i="7"/>
  <c r="C174" i="7"/>
  <c r="B174" i="7"/>
  <c r="C173" i="7"/>
  <c r="B173" i="7"/>
  <c r="C172" i="7"/>
  <c r="B172" i="7"/>
  <c r="C171" i="7"/>
  <c r="B171" i="7"/>
  <c r="C170" i="7"/>
  <c r="B170" i="7"/>
  <c r="C169" i="7"/>
  <c r="B169" i="7"/>
  <c r="C168" i="7"/>
  <c r="B168" i="7"/>
  <c r="C167" i="7"/>
  <c r="B167" i="7"/>
  <c r="C166" i="7"/>
  <c r="B166" i="7"/>
  <c r="C165" i="7"/>
  <c r="B165" i="7"/>
  <c r="C164" i="7"/>
  <c r="B164" i="7"/>
  <c r="C163" i="7"/>
  <c r="B163" i="7"/>
  <c r="C162" i="7"/>
  <c r="B162" i="7"/>
  <c r="C161" i="7"/>
  <c r="B161" i="7"/>
  <c r="C160" i="7"/>
  <c r="B160" i="7"/>
  <c r="C159" i="7"/>
  <c r="B159" i="7"/>
  <c r="C158" i="7"/>
  <c r="B158" i="7"/>
  <c r="C157" i="7"/>
  <c r="B157" i="7"/>
  <c r="C156" i="7"/>
  <c r="B156" i="7"/>
  <c r="C155" i="7"/>
  <c r="B155" i="7"/>
  <c r="C154" i="7"/>
  <c r="B154" i="7"/>
  <c r="C153" i="7"/>
  <c r="B153" i="7"/>
  <c r="C152" i="7"/>
  <c r="B152" i="7"/>
  <c r="C151" i="7"/>
  <c r="B151" i="7"/>
  <c r="C150" i="7"/>
  <c r="B150" i="7"/>
  <c r="C149" i="7"/>
  <c r="B149" i="7"/>
  <c r="C148" i="7"/>
  <c r="B148" i="7"/>
  <c r="C147" i="7"/>
  <c r="B147" i="7"/>
  <c r="C146" i="7"/>
  <c r="B146" i="7"/>
  <c r="C145" i="7"/>
  <c r="B145" i="7"/>
  <c r="C144" i="7"/>
  <c r="B144" i="7"/>
  <c r="C143" i="7"/>
  <c r="B143" i="7"/>
  <c r="C142" i="7"/>
  <c r="B142" i="7"/>
  <c r="C141" i="7"/>
  <c r="B141" i="7"/>
  <c r="C140" i="7"/>
  <c r="B140" i="7"/>
  <c r="C139" i="7"/>
  <c r="B139" i="7"/>
  <c r="C138" i="7"/>
  <c r="B138" i="7"/>
  <c r="C137" i="7"/>
  <c r="B137" i="7"/>
  <c r="C136" i="7"/>
  <c r="B136" i="7"/>
  <c r="C135" i="7"/>
  <c r="B135" i="7"/>
  <c r="C134" i="7"/>
  <c r="B134" i="7"/>
  <c r="C133" i="7"/>
  <c r="B133" i="7"/>
  <c r="C132" i="7"/>
  <c r="B132" i="7"/>
  <c r="C131" i="7"/>
  <c r="B131" i="7"/>
  <c r="C130" i="7"/>
  <c r="B130" i="7"/>
  <c r="C129" i="7"/>
  <c r="B129" i="7"/>
  <c r="C128" i="7"/>
  <c r="B128" i="7"/>
  <c r="C127" i="7"/>
  <c r="B127" i="7"/>
  <c r="C126" i="7"/>
  <c r="B126" i="7"/>
  <c r="C125" i="7"/>
  <c r="B125" i="7"/>
  <c r="C124" i="7"/>
  <c r="B124" i="7"/>
  <c r="C123" i="7"/>
  <c r="B123" i="7"/>
  <c r="C122" i="7"/>
  <c r="B122" i="7"/>
  <c r="C121" i="7"/>
  <c r="B121" i="7"/>
  <c r="C120" i="7"/>
  <c r="B120" i="7"/>
  <c r="C119" i="7"/>
  <c r="B119" i="7"/>
  <c r="C118" i="7"/>
  <c r="B118" i="7"/>
  <c r="C117" i="7"/>
  <c r="B117" i="7"/>
  <c r="C116" i="7"/>
  <c r="B116" i="7"/>
  <c r="C115" i="7"/>
  <c r="B115" i="7"/>
  <c r="C114" i="7"/>
  <c r="B114" i="7"/>
  <c r="C113" i="7"/>
  <c r="B113" i="7"/>
  <c r="C112" i="7"/>
  <c r="B112" i="7"/>
  <c r="C111" i="7"/>
  <c r="B111" i="7"/>
  <c r="C110" i="7"/>
  <c r="B110" i="7"/>
  <c r="C109" i="7"/>
  <c r="B109" i="7"/>
  <c r="C108" i="7"/>
  <c r="B108" i="7"/>
  <c r="C107" i="7"/>
  <c r="B107" i="7"/>
  <c r="C106" i="7"/>
  <c r="B106" i="7"/>
  <c r="C105" i="7"/>
  <c r="B105" i="7"/>
  <c r="C104" i="7"/>
  <c r="B104" i="7"/>
  <c r="C103" i="7"/>
  <c r="B103" i="7"/>
  <c r="C102" i="7"/>
  <c r="B102" i="7"/>
  <c r="C101" i="7"/>
  <c r="B101" i="7"/>
  <c r="C100" i="7"/>
  <c r="B100" i="7"/>
  <c r="C99" i="7"/>
  <c r="B99" i="7"/>
  <c r="C98" i="7"/>
  <c r="B98" i="7"/>
  <c r="C97" i="7"/>
  <c r="B97" i="7"/>
  <c r="C96" i="7"/>
  <c r="B96" i="7"/>
  <c r="C95" i="7"/>
  <c r="B95" i="7"/>
  <c r="C94" i="7"/>
  <c r="B94" i="7"/>
  <c r="C93" i="7"/>
  <c r="B93" i="7"/>
  <c r="C92" i="7"/>
  <c r="B92" i="7"/>
  <c r="C91" i="7"/>
  <c r="B91" i="7"/>
  <c r="C90" i="7"/>
  <c r="B90" i="7"/>
  <c r="C89" i="7"/>
  <c r="B89" i="7"/>
  <c r="C88" i="7"/>
  <c r="B88" i="7"/>
  <c r="C87" i="7"/>
  <c r="B87" i="7"/>
  <c r="C86" i="7"/>
  <c r="B86" i="7"/>
  <c r="C85" i="7"/>
  <c r="B85" i="7"/>
  <c r="C84" i="7"/>
  <c r="B84" i="7"/>
  <c r="C83" i="7"/>
  <c r="B83" i="7"/>
  <c r="C82" i="7"/>
  <c r="B82" i="7"/>
  <c r="C81" i="7"/>
  <c r="B81" i="7"/>
  <c r="C80" i="7"/>
  <c r="B80" i="7"/>
  <c r="C79" i="7"/>
  <c r="B79" i="7"/>
  <c r="C78" i="7"/>
  <c r="B78" i="7"/>
  <c r="C77" i="7"/>
  <c r="B77" i="7"/>
  <c r="C76" i="7"/>
  <c r="B76" i="7"/>
  <c r="C75" i="7"/>
  <c r="B75" i="7"/>
  <c r="C74" i="7"/>
  <c r="B74" i="7"/>
  <c r="C73" i="7"/>
  <c r="B73" i="7"/>
  <c r="C72" i="7"/>
  <c r="B72" i="7"/>
  <c r="C71" i="7"/>
  <c r="B71" i="7"/>
  <c r="C70" i="7"/>
  <c r="B70" i="7"/>
  <c r="C69" i="7"/>
  <c r="B69" i="7"/>
  <c r="C68" i="7"/>
  <c r="B68" i="7"/>
  <c r="C67" i="7"/>
  <c r="B67" i="7"/>
  <c r="C66" i="7"/>
  <c r="B66" i="7"/>
  <c r="C65" i="7"/>
  <c r="B65" i="7"/>
  <c r="C64" i="7"/>
  <c r="B64" i="7"/>
  <c r="C63" i="7"/>
  <c r="B63" i="7"/>
  <c r="C62" i="7"/>
  <c r="B62" i="7"/>
  <c r="C61" i="7"/>
  <c r="B61" i="7"/>
  <c r="C60" i="7"/>
  <c r="B60" i="7"/>
  <c r="C59" i="7"/>
  <c r="B59" i="7"/>
  <c r="C58" i="7"/>
  <c r="B58" i="7"/>
  <c r="C57" i="7"/>
  <c r="B57" i="7"/>
  <c r="C56" i="7"/>
  <c r="B56" i="7"/>
  <c r="C55" i="7"/>
  <c r="B55" i="7"/>
  <c r="C54" i="7"/>
  <c r="B54" i="7"/>
  <c r="C53" i="7"/>
  <c r="B53" i="7"/>
  <c r="C52" i="7"/>
  <c r="B52" i="7"/>
  <c r="C51" i="7"/>
  <c r="B51" i="7"/>
  <c r="C50" i="7"/>
  <c r="B50" i="7"/>
  <c r="C49" i="7"/>
  <c r="B49" i="7"/>
  <c r="C48" i="7"/>
  <c r="B48" i="7"/>
  <c r="C47" i="7"/>
  <c r="B47" i="7"/>
  <c r="C46" i="7"/>
  <c r="B46" i="7"/>
  <c r="C45" i="7"/>
  <c r="B45" i="7"/>
  <c r="C44" i="7"/>
  <c r="B44" i="7"/>
  <c r="C43" i="7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C35" i="7"/>
  <c r="B35" i="7"/>
  <c r="C34" i="7"/>
  <c r="B34" i="7"/>
  <c r="C33" i="7"/>
  <c r="B33" i="7"/>
  <c r="C32" i="7"/>
  <c r="B32" i="7"/>
  <c r="C31" i="7"/>
  <c r="B31" i="7"/>
  <c r="C30" i="7"/>
  <c r="B30" i="7"/>
  <c r="C29" i="7"/>
  <c r="B29" i="7"/>
  <c r="C28" i="7"/>
  <c r="B28" i="7"/>
  <c r="C27" i="7"/>
  <c r="B27" i="7"/>
  <c r="C26" i="7"/>
  <c r="B26" i="7"/>
  <c r="C25" i="7"/>
  <c r="B25" i="7"/>
  <c r="C24" i="7"/>
  <c r="B24" i="7"/>
  <c r="C23" i="7"/>
  <c r="B23" i="7"/>
  <c r="C22" i="7"/>
  <c r="B22" i="7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C402" i="6"/>
  <c r="B402" i="6"/>
  <c r="C400" i="6"/>
  <c r="B400" i="6"/>
  <c r="C399" i="6"/>
  <c r="B399" i="6"/>
  <c r="C398" i="6"/>
  <c r="B398" i="6"/>
  <c r="C397" i="6"/>
  <c r="B397" i="6"/>
  <c r="C396" i="6"/>
  <c r="B396" i="6"/>
  <c r="C395" i="6"/>
  <c r="B395" i="6"/>
  <c r="C394" i="6"/>
  <c r="B394" i="6"/>
  <c r="C393" i="6"/>
  <c r="B393" i="6"/>
  <c r="C392" i="6"/>
  <c r="B392" i="6"/>
  <c r="C391" i="6"/>
  <c r="B391" i="6"/>
  <c r="C390" i="6"/>
  <c r="B390" i="6"/>
  <c r="C389" i="6"/>
  <c r="B389" i="6"/>
  <c r="C388" i="6"/>
  <c r="B388" i="6"/>
  <c r="C387" i="6"/>
  <c r="B387" i="6"/>
  <c r="C386" i="6"/>
  <c r="B386" i="6"/>
  <c r="C385" i="6"/>
  <c r="B385" i="6"/>
  <c r="C384" i="6"/>
  <c r="B384" i="6"/>
  <c r="C383" i="6"/>
  <c r="B383" i="6"/>
  <c r="C382" i="6"/>
  <c r="B382" i="6"/>
  <c r="C381" i="6"/>
  <c r="B381" i="6"/>
  <c r="C380" i="6"/>
  <c r="B380" i="6"/>
  <c r="C379" i="6"/>
  <c r="B379" i="6"/>
  <c r="C378" i="6"/>
  <c r="B378" i="6"/>
  <c r="C377" i="6"/>
  <c r="B377" i="6"/>
  <c r="C376" i="6"/>
  <c r="B376" i="6"/>
  <c r="C375" i="6"/>
  <c r="B375" i="6"/>
  <c r="C374" i="6"/>
  <c r="B374" i="6"/>
  <c r="C373" i="6"/>
  <c r="B373" i="6"/>
  <c r="C372" i="6"/>
  <c r="B372" i="6"/>
  <c r="C371" i="6"/>
  <c r="B371" i="6"/>
  <c r="C370" i="6"/>
  <c r="B370" i="6"/>
  <c r="C369" i="6"/>
  <c r="B369" i="6"/>
  <c r="C368" i="6"/>
  <c r="B368" i="6"/>
  <c r="C367" i="6"/>
  <c r="B367" i="6"/>
  <c r="C366" i="6"/>
  <c r="B366" i="6"/>
  <c r="C365" i="6"/>
  <c r="B365" i="6"/>
  <c r="C364" i="6"/>
  <c r="B364" i="6"/>
  <c r="C363" i="6"/>
  <c r="B363" i="6"/>
  <c r="C362" i="6"/>
  <c r="B362" i="6"/>
  <c r="C361" i="6"/>
  <c r="B361" i="6"/>
  <c r="C360" i="6"/>
  <c r="B360" i="6"/>
  <c r="C359" i="6"/>
  <c r="B359" i="6"/>
  <c r="C358" i="6"/>
  <c r="B358" i="6"/>
  <c r="C357" i="6"/>
  <c r="B357" i="6"/>
  <c r="C356" i="6"/>
  <c r="B356" i="6"/>
  <c r="C355" i="6"/>
  <c r="B355" i="6"/>
  <c r="C354" i="6"/>
  <c r="B354" i="6"/>
  <c r="C353" i="6"/>
  <c r="B353" i="6"/>
  <c r="C352" i="6"/>
  <c r="B352" i="6"/>
  <c r="C351" i="6"/>
  <c r="B351" i="6"/>
  <c r="C350" i="6"/>
  <c r="B350" i="6"/>
  <c r="C349" i="6"/>
  <c r="B349" i="6"/>
  <c r="C348" i="6"/>
  <c r="B348" i="6"/>
  <c r="C347" i="6"/>
  <c r="B347" i="6"/>
  <c r="C346" i="6"/>
  <c r="B346" i="6"/>
  <c r="C345" i="6"/>
  <c r="B345" i="6"/>
  <c r="C344" i="6"/>
  <c r="B344" i="6"/>
  <c r="C343" i="6"/>
  <c r="B343" i="6"/>
  <c r="C342" i="6"/>
  <c r="B342" i="6"/>
  <c r="C341" i="6"/>
  <c r="B341" i="6"/>
  <c r="C340" i="6"/>
  <c r="B340" i="6"/>
  <c r="C339" i="6"/>
  <c r="B339" i="6"/>
  <c r="C338" i="6"/>
  <c r="B338" i="6"/>
  <c r="C337" i="6"/>
  <c r="B337" i="6"/>
  <c r="C336" i="6"/>
  <c r="B336" i="6"/>
  <c r="C335" i="6"/>
  <c r="B335" i="6"/>
  <c r="C334" i="6"/>
  <c r="B334" i="6"/>
  <c r="C333" i="6"/>
  <c r="B333" i="6"/>
  <c r="C332" i="6"/>
  <c r="B332" i="6"/>
  <c r="C331" i="6"/>
  <c r="B331" i="6"/>
  <c r="C330" i="6"/>
  <c r="B330" i="6"/>
  <c r="C329" i="6"/>
  <c r="B329" i="6"/>
  <c r="C328" i="6"/>
  <c r="B328" i="6"/>
  <c r="C327" i="6"/>
  <c r="B327" i="6"/>
  <c r="C326" i="6"/>
  <c r="B326" i="6"/>
  <c r="C325" i="6"/>
  <c r="B325" i="6"/>
  <c r="C324" i="6"/>
  <c r="B324" i="6"/>
  <c r="C323" i="6"/>
  <c r="B323" i="6"/>
  <c r="C322" i="6"/>
  <c r="B322" i="6"/>
  <c r="C321" i="6"/>
  <c r="B321" i="6"/>
  <c r="C320" i="6"/>
  <c r="B320" i="6"/>
  <c r="C319" i="6"/>
  <c r="B319" i="6"/>
  <c r="C318" i="6"/>
  <c r="B318" i="6"/>
  <c r="C317" i="6"/>
  <c r="B317" i="6"/>
  <c r="C316" i="6"/>
  <c r="B316" i="6"/>
  <c r="C315" i="6"/>
  <c r="B315" i="6"/>
  <c r="C314" i="6"/>
  <c r="B314" i="6"/>
  <c r="C313" i="6"/>
  <c r="B313" i="6"/>
  <c r="C312" i="6"/>
  <c r="B312" i="6"/>
  <c r="C311" i="6"/>
  <c r="B311" i="6"/>
  <c r="C310" i="6"/>
  <c r="B310" i="6"/>
  <c r="C309" i="6"/>
  <c r="B309" i="6"/>
  <c r="C308" i="6"/>
  <c r="B308" i="6"/>
  <c r="C307" i="6"/>
  <c r="B307" i="6"/>
  <c r="C306" i="6"/>
  <c r="B306" i="6"/>
  <c r="C305" i="6"/>
  <c r="B305" i="6"/>
  <c r="C304" i="6"/>
  <c r="B304" i="6"/>
  <c r="C303" i="6"/>
  <c r="B303" i="6"/>
  <c r="C302" i="6"/>
  <c r="B302" i="6"/>
  <c r="C301" i="6"/>
  <c r="B301" i="6"/>
  <c r="C300" i="6"/>
  <c r="B300" i="6"/>
  <c r="C299" i="6"/>
  <c r="B299" i="6"/>
  <c r="C298" i="6"/>
  <c r="B298" i="6"/>
  <c r="C297" i="6"/>
  <c r="B297" i="6"/>
  <c r="C296" i="6"/>
  <c r="B296" i="6"/>
  <c r="C295" i="6"/>
  <c r="B295" i="6"/>
  <c r="C294" i="6"/>
  <c r="B294" i="6"/>
  <c r="C293" i="6"/>
  <c r="B293" i="6"/>
  <c r="C292" i="6"/>
  <c r="B292" i="6"/>
  <c r="C291" i="6"/>
  <c r="B291" i="6"/>
  <c r="C290" i="6"/>
  <c r="B290" i="6"/>
  <c r="C289" i="6"/>
  <c r="B289" i="6"/>
  <c r="C288" i="6"/>
  <c r="B288" i="6"/>
  <c r="C287" i="6"/>
  <c r="B287" i="6"/>
  <c r="C286" i="6"/>
  <c r="B286" i="6"/>
  <c r="C285" i="6"/>
  <c r="B285" i="6"/>
  <c r="C284" i="6"/>
  <c r="B284" i="6"/>
  <c r="C283" i="6"/>
  <c r="B283" i="6"/>
  <c r="C282" i="6"/>
  <c r="B282" i="6"/>
  <c r="C281" i="6"/>
  <c r="B281" i="6"/>
  <c r="C280" i="6"/>
  <c r="B280" i="6"/>
  <c r="C279" i="6"/>
  <c r="B279" i="6"/>
  <c r="C278" i="6"/>
  <c r="B278" i="6"/>
  <c r="C277" i="6"/>
  <c r="B277" i="6"/>
  <c r="C276" i="6"/>
  <c r="B276" i="6"/>
  <c r="C275" i="6"/>
  <c r="B275" i="6"/>
  <c r="C274" i="6"/>
  <c r="B274" i="6"/>
  <c r="C273" i="6"/>
  <c r="B273" i="6"/>
  <c r="C272" i="6"/>
  <c r="B272" i="6"/>
  <c r="C271" i="6"/>
  <c r="B271" i="6"/>
  <c r="C270" i="6"/>
  <c r="B270" i="6"/>
  <c r="C269" i="6"/>
  <c r="B269" i="6"/>
  <c r="C268" i="6"/>
  <c r="B268" i="6"/>
  <c r="C267" i="6"/>
  <c r="B267" i="6"/>
  <c r="C266" i="6"/>
  <c r="B266" i="6"/>
  <c r="C265" i="6"/>
  <c r="B265" i="6"/>
  <c r="C264" i="6"/>
  <c r="B264" i="6"/>
  <c r="C263" i="6"/>
  <c r="B263" i="6"/>
  <c r="C262" i="6"/>
  <c r="B262" i="6"/>
  <c r="C261" i="6"/>
  <c r="B261" i="6"/>
  <c r="C260" i="6"/>
  <c r="B260" i="6"/>
  <c r="C259" i="6"/>
  <c r="B259" i="6"/>
  <c r="C258" i="6"/>
  <c r="B258" i="6"/>
  <c r="C257" i="6"/>
  <c r="B257" i="6"/>
  <c r="C256" i="6"/>
  <c r="B256" i="6"/>
  <c r="C255" i="6"/>
  <c r="B255" i="6"/>
  <c r="C254" i="6"/>
  <c r="B254" i="6"/>
  <c r="C253" i="6"/>
  <c r="B253" i="6"/>
  <c r="C252" i="6"/>
  <c r="B252" i="6"/>
  <c r="C251" i="6"/>
  <c r="B251" i="6"/>
  <c r="C250" i="6"/>
  <c r="B250" i="6"/>
  <c r="C249" i="6"/>
  <c r="B249" i="6"/>
  <c r="C248" i="6"/>
  <c r="B248" i="6"/>
  <c r="C247" i="6"/>
  <c r="B247" i="6"/>
  <c r="C246" i="6"/>
  <c r="B246" i="6"/>
  <c r="C245" i="6"/>
  <c r="B245" i="6"/>
  <c r="C244" i="6"/>
  <c r="B244" i="6"/>
  <c r="C243" i="6"/>
  <c r="B243" i="6"/>
  <c r="C242" i="6"/>
  <c r="B242" i="6"/>
  <c r="C241" i="6"/>
  <c r="B241" i="6"/>
  <c r="C240" i="6"/>
  <c r="B240" i="6"/>
  <c r="C239" i="6"/>
  <c r="B239" i="6"/>
  <c r="C238" i="6"/>
  <c r="B238" i="6"/>
  <c r="C237" i="6"/>
  <c r="B237" i="6"/>
  <c r="C236" i="6"/>
  <c r="B236" i="6"/>
  <c r="C235" i="6"/>
  <c r="B235" i="6"/>
  <c r="C234" i="6"/>
  <c r="B234" i="6"/>
  <c r="C233" i="6"/>
  <c r="B233" i="6"/>
  <c r="C232" i="6"/>
  <c r="B232" i="6"/>
  <c r="C231" i="6"/>
  <c r="B231" i="6"/>
  <c r="C230" i="6"/>
  <c r="B230" i="6"/>
  <c r="C229" i="6"/>
  <c r="B229" i="6"/>
  <c r="C228" i="6"/>
  <c r="B228" i="6"/>
  <c r="C227" i="6"/>
  <c r="B227" i="6"/>
  <c r="C226" i="6"/>
  <c r="B226" i="6"/>
  <c r="C225" i="6"/>
  <c r="B225" i="6"/>
  <c r="C224" i="6"/>
  <c r="B224" i="6"/>
  <c r="C223" i="6"/>
  <c r="B223" i="6"/>
  <c r="C222" i="6"/>
  <c r="B222" i="6"/>
  <c r="C221" i="6"/>
  <c r="B221" i="6"/>
  <c r="C220" i="6"/>
  <c r="B220" i="6"/>
  <c r="C219" i="6"/>
  <c r="B219" i="6"/>
  <c r="C218" i="6"/>
  <c r="B218" i="6"/>
  <c r="C217" i="6"/>
  <c r="B217" i="6"/>
  <c r="C216" i="6"/>
  <c r="B216" i="6"/>
  <c r="C215" i="6"/>
  <c r="B215" i="6"/>
  <c r="C214" i="6"/>
  <c r="B214" i="6"/>
  <c r="C213" i="6"/>
  <c r="B213" i="6"/>
  <c r="C212" i="6"/>
  <c r="B212" i="6"/>
  <c r="C211" i="6"/>
  <c r="B211" i="6"/>
  <c r="C210" i="6"/>
  <c r="B210" i="6"/>
  <c r="C209" i="6"/>
  <c r="B209" i="6"/>
  <c r="C208" i="6"/>
  <c r="B208" i="6"/>
  <c r="C207" i="6"/>
  <c r="B207" i="6"/>
  <c r="C206" i="6"/>
  <c r="B206" i="6"/>
  <c r="C205" i="6"/>
  <c r="B205" i="6"/>
  <c r="C204" i="6"/>
  <c r="B204" i="6"/>
  <c r="C203" i="6"/>
  <c r="B203" i="6"/>
  <c r="C202" i="6"/>
  <c r="B202" i="6"/>
  <c r="C201" i="6"/>
  <c r="B201" i="6"/>
  <c r="C200" i="6"/>
  <c r="B200" i="6"/>
  <c r="C199" i="6"/>
  <c r="B199" i="6"/>
  <c r="C198" i="6"/>
  <c r="B198" i="6"/>
  <c r="C197" i="6"/>
  <c r="B197" i="6"/>
  <c r="C196" i="6"/>
  <c r="B196" i="6"/>
  <c r="C195" i="6"/>
  <c r="B195" i="6"/>
  <c r="C194" i="6"/>
  <c r="B194" i="6"/>
  <c r="C193" i="6"/>
  <c r="B193" i="6"/>
  <c r="C192" i="6"/>
  <c r="B192" i="6"/>
  <c r="C191" i="6"/>
  <c r="B191" i="6"/>
  <c r="C190" i="6"/>
  <c r="B190" i="6"/>
  <c r="C189" i="6"/>
  <c r="B189" i="6"/>
  <c r="C188" i="6"/>
  <c r="B188" i="6"/>
  <c r="C187" i="6"/>
  <c r="B187" i="6"/>
  <c r="C186" i="6"/>
  <c r="B186" i="6"/>
  <c r="C185" i="6"/>
  <c r="B185" i="6"/>
  <c r="C184" i="6"/>
  <c r="B184" i="6"/>
  <c r="C183" i="6"/>
  <c r="B183" i="6"/>
  <c r="C182" i="6"/>
  <c r="B182" i="6"/>
  <c r="C181" i="6"/>
  <c r="B181" i="6"/>
  <c r="C180" i="6"/>
  <c r="B180" i="6"/>
  <c r="C179" i="6"/>
  <c r="B179" i="6"/>
  <c r="C178" i="6"/>
  <c r="B178" i="6"/>
  <c r="C177" i="6"/>
  <c r="B177" i="6"/>
  <c r="C176" i="6"/>
  <c r="B176" i="6"/>
  <c r="C175" i="6"/>
  <c r="B175" i="6"/>
  <c r="C174" i="6"/>
  <c r="B174" i="6"/>
  <c r="C173" i="6"/>
  <c r="B173" i="6"/>
  <c r="C172" i="6"/>
  <c r="B172" i="6"/>
  <c r="C171" i="6"/>
  <c r="B171" i="6"/>
  <c r="C170" i="6"/>
  <c r="B170" i="6"/>
  <c r="C169" i="6"/>
  <c r="B169" i="6"/>
  <c r="C168" i="6"/>
  <c r="B168" i="6"/>
  <c r="C167" i="6"/>
  <c r="B167" i="6"/>
  <c r="C166" i="6"/>
  <c r="B166" i="6"/>
  <c r="C165" i="6"/>
  <c r="B165" i="6"/>
  <c r="C164" i="6"/>
  <c r="B164" i="6"/>
  <c r="C163" i="6"/>
  <c r="B163" i="6"/>
  <c r="C162" i="6"/>
  <c r="B162" i="6"/>
  <c r="C161" i="6"/>
  <c r="B161" i="6"/>
  <c r="C160" i="6"/>
  <c r="B160" i="6"/>
  <c r="C159" i="6"/>
  <c r="B159" i="6"/>
  <c r="C158" i="6"/>
  <c r="B158" i="6"/>
  <c r="C157" i="6"/>
  <c r="B157" i="6"/>
  <c r="C156" i="6"/>
  <c r="B156" i="6"/>
  <c r="C155" i="6"/>
  <c r="B155" i="6"/>
  <c r="C154" i="6"/>
  <c r="B154" i="6"/>
  <c r="C153" i="6"/>
  <c r="B153" i="6"/>
  <c r="C152" i="6"/>
  <c r="B152" i="6"/>
  <c r="C151" i="6"/>
  <c r="B151" i="6"/>
  <c r="C150" i="6"/>
  <c r="B150" i="6"/>
  <c r="C149" i="6"/>
  <c r="B149" i="6"/>
  <c r="C148" i="6"/>
  <c r="B148" i="6"/>
  <c r="C147" i="6"/>
  <c r="B147" i="6"/>
  <c r="C146" i="6"/>
  <c r="B146" i="6"/>
  <c r="C145" i="6"/>
  <c r="B145" i="6"/>
  <c r="C144" i="6"/>
  <c r="B144" i="6"/>
  <c r="C143" i="6"/>
  <c r="B143" i="6"/>
  <c r="C142" i="6"/>
  <c r="B142" i="6"/>
  <c r="C141" i="6"/>
  <c r="B141" i="6"/>
  <c r="C140" i="6"/>
  <c r="B140" i="6"/>
  <c r="C139" i="6"/>
  <c r="B139" i="6"/>
  <c r="C138" i="6"/>
  <c r="B138" i="6"/>
  <c r="C137" i="6"/>
  <c r="B137" i="6"/>
  <c r="C136" i="6"/>
  <c r="B136" i="6"/>
  <c r="C135" i="6"/>
  <c r="B135" i="6"/>
  <c r="C134" i="6"/>
  <c r="B134" i="6"/>
  <c r="C133" i="6"/>
  <c r="B133" i="6"/>
  <c r="C132" i="6"/>
  <c r="B132" i="6"/>
  <c r="C131" i="6"/>
  <c r="B131" i="6"/>
  <c r="C130" i="6"/>
  <c r="B130" i="6"/>
  <c r="C129" i="6"/>
  <c r="B129" i="6"/>
  <c r="C128" i="6"/>
  <c r="B128" i="6"/>
  <c r="C127" i="6"/>
  <c r="B127" i="6"/>
  <c r="C126" i="6"/>
  <c r="B126" i="6"/>
  <c r="C125" i="6"/>
  <c r="B125" i="6"/>
  <c r="C124" i="6"/>
  <c r="B124" i="6"/>
  <c r="C123" i="6"/>
  <c r="B123" i="6"/>
  <c r="C122" i="6"/>
  <c r="B122" i="6"/>
  <c r="C121" i="6"/>
  <c r="B121" i="6"/>
  <c r="C120" i="6"/>
  <c r="B120" i="6"/>
  <c r="C119" i="6"/>
  <c r="B119" i="6"/>
  <c r="C118" i="6"/>
  <c r="B118" i="6"/>
  <c r="C117" i="6"/>
  <c r="B117" i="6"/>
  <c r="C116" i="6"/>
  <c r="B116" i="6"/>
  <c r="C115" i="6"/>
  <c r="B115" i="6"/>
  <c r="C114" i="6"/>
  <c r="B114" i="6"/>
  <c r="C113" i="6"/>
  <c r="B113" i="6"/>
  <c r="C112" i="6"/>
  <c r="B112" i="6"/>
  <c r="C111" i="6"/>
  <c r="B111" i="6"/>
  <c r="C110" i="6"/>
  <c r="B110" i="6"/>
  <c r="C109" i="6"/>
  <c r="B109" i="6"/>
  <c r="C108" i="6"/>
  <c r="B108" i="6"/>
  <c r="C107" i="6"/>
  <c r="B107" i="6"/>
  <c r="C106" i="6"/>
  <c r="B106" i="6"/>
  <c r="C105" i="6"/>
  <c r="B105" i="6"/>
  <c r="C104" i="6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O402" i="5"/>
  <c r="C402" i="5"/>
  <c r="B402" i="5"/>
  <c r="Q401" i="5"/>
  <c r="O401" i="5"/>
  <c r="Q400" i="5"/>
  <c r="O400" i="5"/>
  <c r="C400" i="5"/>
  <c r="B400" i="5"/>
  <c r="Q399" i="5"/>
  <c r="O399" i="5"/>
  <c r="C399" i="5"/>
  <c r="B399" i="5"/>
  <c r="R398" i="5"/>
  <c r="O398" i="5"/>
  <c r="C398" i="5"/>
  <c r="B398" i="5"/>
  <c r="R397" i="5"/>
  <c r="O397" i="5"/>
  <c r="C397" i="5"/>
  <c r="B397" i="5"/>
  <c r="Q396" i="5"/>
  <c r="O396" i="5"/>
  <c r="C396" i="5"/>
  <c r="B396" i="5"/>
  <c r="O395" i="5"/>
  <c r="Q395" i="5" s="1"/>
  <c r="C395" i="5"/>
  <c r="B395" i="5"/>
  <c r="R394" i="5"/>
  <c r="O394" i="5"/>
  <c r="C394" i="5"/>
  <c r="B394" i="5"/>
  <c r="R393" i="5"/>
  <c r="O393" i="5"/>
  <c r="C393" i="5"/>
  <c r="B393" i="5"/>
  <c r="Q392" i="5"/>
  <c r="O392" i="5"/>
  <c r="C392" i="5"/>
  <c r="B392" i="5"/>
  <c r="Q391" i="5"/>
  <c r="O391" i="5"/>
  <c r="C391" i="5"/>
  <c r="B391" i="5"/>
  <c r="R390" i="5"/>
  <c r="O390" i="5"/>
  <c r="C390" i="5"/>
  <c r="B390" i="5"/>
  <c r="R389" i="5"/>
  <c r="O389" i="5"/>
  <c r="C389" i="5"/>
  <c r="B389" i="5"/>
  <c r="Q388" i="5"/>
  <c r="O388" i="5"/>
  <c r="C388" i="5"/>
  <c r="B388" i="5"/>
  <c r="P387" i="5"/>
  <c r="O387" i="5"/>
  <c r="C387" i="5"/>
  <c r="B387" i="5"/>
  <c r="S386" i="5"/>
  <c r="Q386" i="5"/>
  <c r="O386" i="5"/>
  <c r="C386" i="5"/>
  <c r="B386" i="5"/>
  <c r="R385" i="5"/>
  <c r="O385" i="5"/>
  <c r="C385" i="5"/>
  <c r="B385" i="5"/>
  <c r="Q384" i="5"/>
  <c r="O384" i="5"/>
  <c r="C384" i="5"/>
  <c r="B384" i="5"/>
  <c r="P383" i="5"/>
  <c r="O383" i="5"/>
  <c r="C383" i="5"/>
  <c r="B383" i="5"/>
  <c r="S382" i="5"/>
  <c r="O382" i="5"/>
  <c r="C382" i="5"/>
  <c r="B382" i="5"/>
  <c r="P381" i="5"/>
  <c r="O381" i="5"/>
  <c r="C381" i="5"/>
  <c r="B381" i="5"/>
  <c r="S380" i="5"/>
  <c r="O380" i="5"/>
  <c r="C380" i="5"/>
  <c r="B380" i="5"/>
  <c r="O379" i="5"/>
  <c r="C379" i="5"/>
  <c r="B379" i="5"/>
  <c r="R378" i="5"/>
  <c r="O378" i="5"/>
  <c r="C378" i="5"/>
  <c r="B378" i="5"/>
  <c r="O377" i="5"/>
  <c r="C377" i="5"/>
  <c r="B377" i="5"/>
  <c r="P376" i="5"/>
  <c r="O376" i="5"/>
  <c r="C376" i="5"/>
  <c r="B376" i="5"/>
  <c r="S375" i="5"/>
  <c r="O375" i="5"/>
  <c r="C375" i="5"/>
  <c r="B375" i="5"/>
  <c r="Q374" i="5"/>
  <c r="O374" i="5"/>
  <c r="C374" i="5"/>
  <c r="B374" i="5"/>
  <c r="R373" i="5"/>
  <c r="O373" i="5"/>
  <c r="C373" i="5"/>
  <c r="B373" i="5"/>
  <c r="Q372" i="5"/>
  <c r="O372" i="5"/>
  <c r="C372" i="5"/>
  <c r="B372" i="5"/>
  <c r="P371" i="5"/>
  <c r="O371" i="5"/>
  <c r="C371" i="5"/>
  <c r="B371" i="5"/>
  <c r="S370" i="5"/>
  <c r="Q370" i="5"/>
  <c r="O370" i="5"/>
  <c r="C370" i="5"/>
  <c r="B370" i="5"/>
  <c r="R369" i="5"/>
  <c r="O369" i="5"/>
  <c r="C369" i="5"/>
  <c r="B369" i="5"/>
  <c r="Q368" i="5"/>
  <c r="O368" i="5"/>
  <c r="C368" i="5"/>
  <c r="B368" i="5"/>
  <c r="P367" i="5"/>
  <c r="O367" i="5"/>
  <c r="C367" i="5"/>
  <c r="B367" i="5"/>
  <c r="S366" i="5"/>
  <c r="O366" i="5"/>
  <c r="C366" i="5"/>
  <c r="B366" i="5"/>
  <c r="P365" i="5"/>
  <c r="O365" i="5"/>
  <c r="C365" i="5"/>
  <c r="B365" i="5"/>
  <c r="S364" i="5"/>
  <c r="O364" i="5"/>
  <c r="C364" i="5"/>
  <c r="B364" i="5"/>
  <c r="O363" i="5"/>
  <c r="C363" i="5"/>
  <c r="B363" i="5"/>
  <c r="R362" i="5"/>
  <c r="O362" i="5"/>
  <c r="C362" i="5"/>
  <c r="B362" i="5"/>
  <c r="O361" i="5"/>
  <c r="C361" i="5"/>
  <c r="B361" i="5"/>
  <c r="P360" i="5"/>
  <c r="O360" i="5"/>
  <c r="C360" i="5"/>
  <c r="B360" i="5"/>
  <c r="S359" i="5"/>
  <c r="O359" i="5"/>
  <c r="C359" i="5"/>
  <c r="B359" i="5"/>
  <c r="Q358" i="5"/>
  <c r="O358" i="5"/>
  <c r="C358" i="5"/>
  <c r="B358" i="5"/>
  <c r="R357" i="5"/>
  <c r="O357" i="5"/>
  <c r="C357" i="5"/>
  <c r="B357" i="5"/>
  <c r="R356" i="5"/>
  <c r="O356" i="5"/>
  <c r="C356" i="5"/>
  <c r="B356" i="5"/>
  <c r="Q355" i="5"/>
  <c r="O355" i="5"/>
  <c r="C355" i="5"/>
  <c r="B355" i="5"/>
  <c r="Q354" i="5"/>
  <c r="O354" i="5"/>
  <c r="C354" i="5"/>
  <c r="B354" i="5"/>
  <c r="R353" i="5"/>
  <c r="O353" i="5"/>
  <c r="C353" i="5"/>
  <c r="B353" i="5"/>
  <c r="R352" i="5"/>
  <c r="O352" i="5"/>
  <c r="C352" i="5"/>
  <c r="B352" i="5"/>
  <c r="Q351" i="5"/>
  <c r="O351" i="5"/>
  <c r="C351" i="5"/>
  <c r="B351" i="5"/>
  <c r="Q350" i="5"/>
  <c r="O350" i="5"/>
  <c r="C350" i="5"/>
  <c r="B350" i="5"/>
  <c r="R349" i="5"/>
  <c r="O349" i="5"/>
  <c r="C349" i="5"/>
  <c r="B349" i="5"/>
  <c r="R348" i="5"/>
  <c r="O348" i="5"/>
  <c r="C348" i="5"/>
  <c r="B348" i="5"/>
  <c r="Q347" i="5"/>
  <c r="O347" i="5"/>
  <c r="C347" i="5"/>
  <c r="B347" i="5"/>
  <c r="Q346" i="5"/>
  <c r="O346" i="5"/>
  <c r="C346" i="5"/>
  <c r="B346" i="5"/>
  <c r="R345" i="5"/>
  <c r="O345" i="5"/>
  <c r="C345" i="5"/>
  <c r="B345" i="5"/>
  <c r="R344" i="5"/>
  <c r="O344" i="5"/>
  <c r="C344" i="5"/>
  <c r="B344" i="5"/>
  <c r="Q343" i="5"/>
  <c r="O343" i="5"/>
  <c r="C343" i="5"/>
  <c r="B343" i="5"/>
  <c r="Q342" i="5"/>
  <c r="O342" i="5"/>
  <c r="C342" i="5"/>
  <c r="B342" i="5"/>
  <c r="R341" i="5"/>
  <c r="O341" i="5"/>
  <c r="C341" i="5"/>
  <c r="B341" i="5"/>
  <c r="R340" i="5"/>
  <c r="O340" i="5"/>
  <c r="C340" i="5"/>
  <c r="B340" i="5"/>
  <c r="Q339" i="5"/>
  <c r="O339" i="5"/>
  <c r="C339" i="5"/>
  <c r="B339" i="5"/>
  <c r="Q338" i="5"/>
  <c r="O338" i="5"/>
  <c r="C338" i="5"/>
  <c r="B338" i="5"/>
  <c r="R337" i="5"/>
  <c r="O337" i="5"/>
  <c r="C337" i="5"/>
  <c r="B337" i="5"/>
  <c r="R336" i="5"/>
  <c r="O336" i="5"/>
  <c r="C336" i="5"/>
  <c r="B336" i="5"/>
  <c r="Q335" i="5"/>
  <c r="O335" i="5"/>
  <c r="C335" i="5"/>
  <c r="B335" i="5"/>
  <c r="Q334" i="5"/>
  <c r="O334" i="5"/>
  <c r="C334" i="5"/>
  <c r="B334" i="5"/>
  <c r="R333" i="5"/>
  <c r="O333" i="5"/>
  <c r="C333" i="5"/>
  <c r="B333" i="5"/>
  <c r="R332" i="5"/>
  <c r="O332" i="5"/>
  <c r="C332" i="5"/>
  <c r="B332" i="5"/>
  <c r="Q331" i="5"/>
  <c r="O331" i="5"/>
  <c r="C331" i="5"/>
  <c r="B331" i="5"/>
  <c r="Q330" i="5"/>
  <c r="O330" i="5"/>
  <c r="C330" i="5"/>
  <c r="B330" i="5"/>
  <c r="R329" i="5"/>
  <c r="O329" i="5"/>
  <c r="C329" i="5"/>
  <c r="B329" i="5"/>
  <c r="R328" i="5"/>
  <c r="O328" i="5"/>
  <c r="C328" i="5"/>
  <c r="B328" i="5"/>
  <c r="Q327" i="5"/>
  <c r="O327" i="5"/>
  <c r="C327" i="5"/>
  <c r="B327" i="5"/>
  <c r="Q326" i="5"/>
  <c r="O326" i="5"/>
  <c r="C326" i="5"/>
  <c r="B326" i="5"/>
  <c r="R325" i="5"/>
  <c r="O325" i="5"/>
  <c r="C325" i="5"/>
  <c r="B325" i="5"/>
  <c r="R324" i="5"/>
  <c r="O324" i="5"/>
  <c r="C324" i="5"/>
  <c r="B324" i="5"/>
  <c r="Q323" i="5"/>
  <c r="O323" i="5"/>
  <c r="C323" i="5"/>
  <c r="B323" i="5"/>
  <c r="Q322" i="5"/>
  <c r="O322" i="5"/>
  <c r="C322" i="5"/>
  <c r="B322" i="5"/>
  <c r="R321" i="5"/>
  <c r="O321" i="5"/>
  <c r="C321" i="5"/>
  <c r="B321" i="5"/>
  <c r="R320" i="5"/>
  <c r="O320" i="5"/>
  <c r="C320" i="5"/>
  <c r="B320" i="5"/>
  <c r="Q319" i="5"/>
  <c r="O319" i="5"/>
  <c r="C319" i="5"/>
  <c r="B319" i="5"/>
  <c r="Q318" i="5"/>
  <c r="O318" i="5"/>
  <c r="C318" i="5"/>
  <c r="B318" i="5"/>
  <c r="R317" i="5"/>
  <c r="O317" i="5"/>
  <c r="C317" i="5"/>
  <c r="B317" i="5"/>
  <c r="R316" i="5"/>
  <c r="O316" i="5"/>
  <c r="C316" i="5"/>
  <c r="B316" i="5"/>
  <c r="Q315" i="5"/>
  <c r="O315" i="5"/>
  <c r="C315" i="5"/>
  <c r="B315" i="5"/>
  <c r="Q314" i="5"/>
  <c r="O314" i="5"/>
  <c r="C314" i="5"/>
  <c r="B314" i="5"/>
  <c r="R313" i="5"/>
  <c r="O313" i="5"/>
  <c r="C313" i="5"/>
  <c r="B313" i="5"/>
  <c r="R312" i="5"/>
  <c r="O312" i="5"/>
  <c r="C312" i="5"/>
  <c r="B312" i="5"/>
  <c r="Q311" i="5"/>
  <c r="O311" i="5"/>
  <c r="C311" i="5"/>
  <c r="B311" i="5"/>
  <c r="Q310" i="5"/>
  <c r="O310" i="5"/>
  <c r="C310" i="5"/>
  <c r="B310" i="5"/>
  <c r="R309" i="5"/>
  <c r="O309" i="5"/>
  <c r="C309" i="5"/>
  <c r="B309" i="5"/>
  <c r="R308" i="5"/>
  <c r="O308" i="5"/>
  <c r="C308" i="5"/>
  <c r="B308" i="5"/>
  <c r="Q307" i="5"/>
  <c r="O307" i="5"/>
  <c r="C307" i="5"/>
  <c r="B307" i="5"/>
  <c r="Q306" i="5"/>
  <c r="O306" i="5"/>
  <c r="C306" i="5"/>
  <c r="B306" i="5"/>
  <c r="R305" i="5"/>
  <c r="O305" i="5"/>
  <c r="C305" i="5"/>
  <c r="B305" i="5"/>
  <c r="R304" i="5"/>
  <c r="O304" i="5"/>
  <c r="C304" i="5"/>
  <c r="B304" i="5"/>
  <c r="Q303" i="5"/>
  <c r="O303" i="5"/>
  <c r="C303" i="5"/>
  <c r="B303" i="5"/>
  <c r="Q302" i="5"/>
  <c r="O302" i="5"/>
  <c r="C302" i="5"/>
  <c r="B302" i="5"/>
  <c r="R301" i="5"/>
  <c r="O301" i="5"/>
  <c r="C301" i="5"/>
  <c r="B301" i="5"/>
  <c r="R300" i="5"/>
  <c r="O300" i="5"/>
  <c r="C300" i="5"/>
  <c r="B300" i="5"/>
  <c r="Q299" i="5"/>
  <c r="O299" i="5"/>
  <c r="C299" i="5"/>
  <c r="B299" i="5"/>
  <c r="Q298" i="5"/>
  <c r="O298" i="5"/>
  <c r="C298" i="5"/>
  <c r="B298" i="5"/>
  <c r="R297" i="5"/>
  <c r="O297" i="5"/>
  <c r="C297" i="5"/>
  <c r="B297" i="5"/>
  <c r="R296" i="5"/>
  <c r="O296" i="5"/>
  <c r="C296" i="5"/>
  <c r="B296" i="5"/>
  <c r="Q295" i="5"/>
  <c r="O295" i="5"/>
  <c r="C295" i="5"/>
  <c r="B295" i="5"/>
  <c r="Q294" i="5"/>
  <c r="O294" i="5"/>
  <c r="C294" i="5"/>
  <c r="B294" i="5"/>
  <c r="R293" i="5"/>
  <c r="O293" i="5"/>
  <c r="C293" i="5"/>
  <c r="B293" i="5"/>
  <c r="R292" i="5"/>
  <c r="O292" i="5"/>
  <c r="C292" i="5"/>
  <c r="B292" i="5"/>
  <c r="Q291" i="5"/>
  <c r="O291" i="5"/>
  <c r="C291" i="5"/>
  <c r="B291" i="5"/>
  <c r="Q290" i="5"/>
  <c r="O290" i="5"/>
  <c r="C290" i="5"/>
  <c r="B290" i="5"/>
  <c r="R289" i="5"/>
  <c r="O289" i="5"/>
  <c r="C289" i="5"/>
  <c r="B289" i="5"/>
  <c r="R288" i="5"/>
  <c r="O288" i="5"/>
  <c r="C288" i="5"/>
  <c r="B288" i="5"/>
  <c r="Q287" i="5"/>
  <c r="O287" i="5"/>
  <c r="C287" i="5"/>
  <c r="B287" i="5"/>
  <c r="Q286" i="5"/>
  <c r="O286" i="5"/>
  <c r="C286" i="5"/>
  <c r="B286" i="5"/>
  <c r="R285" i="5"/>
  <c r="O285" i="5"/>
  <c r="C285" i="5"/>
  <c r="B285" i="5"/>
  <c r="R284" i="5"/>
  <c r="O284" i="5"/>
  <c r="C284" i="5"/>
  <c r="B284" i="5"/>
  <c r="Q283" i="5"/>
  <c r="O283" i="5"/>
  <c r="C283" i="5"/>
  <c r="B283" i="5"/>
  <c r="Q282" i="5"/>
  <c r="O282" i="5"/>
  <c r="C282" i="5"/>
  <c r="B282" i="5"/>
  <c r="R281" i="5"/>
  <c r="O281" i="5"/>
  <c r="C281" i="5"/>
  <c r="B281" i="5"/>
  <c r="R280" i="5"/>
  <c r="O280" i="5"/>
  <c r="C280" i="5"/>
  <c r="B280" i="5"/>
  <c r="Q279" i="5"/>
  <c r="O279" i="5"/>
  <c r="C279" i="5"/>
  <c r="B279" i="5"/>
  <c r="Q278" i="5"/>
  <c r="O278" i="5"/>
  <c r="C278" i="5"/>
  <c r="B278" i="5"/>
  <c r="R277" i="5"/>
  <c r="O277" i="5"/>
  <c r="C277" i="5"/>
  <c r="B277" i="5"/>
  <c r="R276" i="5"/>
  <c r="O276" i="5"/>
  <c r="C276" i="5"/>
  <c r="B276" i="5"/>
  <c r="Q275" i="5"/>
  <c r="O275" i="5"/>
  <c r="C275" i="5"/>
  <c r="B275" i="5"/>
  <c r="Q274" i="5"/>
  <c r="O274" i="5"/>
  <c r="C274" i="5"/>
  <c r="B274" i="5"/>
  <c r="R273" i="5"/>
  <c r="O273" i="5"/>
  <c r="C273" i="5"/>
  <c r="B273" i="5"/>
  <c r="R272" i="5"/>
  <c r="O272" i="5"/>
  <c r="C272" i="5"/>
  <c r="B272" i="5"/>
  <c r="Q271" i="5"/>
  <c r="O271" i="5"/>
  <c r="C271" i="5"/>
  <c r="B271" i="5"/>
  <c r="Q270" i="5"/>
  <c r="O270" i="5"/>
  <c r="C270" i="5"/>
  <c r="B270" i="5"/>
  <c r="R269" i="5"/>
  <c r="O269" i="5"/>
  <c r="C269" i="5"/>
  <c r="B269" i="5"/>
  <c r="R268" i="5"/>
  <c r="O268" i="5"/>
  <c r="C268" i="5"/>
  <c r="B268" i="5"/>
  <c r="Q267" i="5"/>
  <c r="O267" i="5"/>
  <c r="C267" i="5"/>
  <c r="B267" i="5"/>
  <c r="Q266" i="5"/>
  <c r="O266" i="5"/>
  <c r="C266" i="5"/>
  <c r="B266" i="5"/>
  <c r="R265" i="5"/>
  <c r="O265" i="5"/>
  <c r="C265" i="5"/>
  <c r="B265" i="5"/>
  <c r="R264" i="5"/>
  <c r="O264" i="5"/>
  <c r="C264" i="5"/>
  <c r="B264" i="5"/>
  <c r="Q263" i="5"/>
  <c r="O263" i="5"/>
  <c r="C263" i="5"/>
  <c r="B263" i="5"/>
  <c r="Q262" i="5"/>
  <c r="O262" i="5"/>
  <c r="C262" i="5"/>
  <c r="B262" i="5"/>
  <c r="R261" i="5"/>
  <c r="O261" i="5"/>
  <c r="C261" i="5"/>
  <c r="B261" i="5"/>
  <c r="R260" i="5"/>
  <c r="O260" i="5"/>
  <c r="C260" i="5"/>
  <c r="B260" i="5"/>
  <c r="Q259" i="5"/>
  <c r="O259" i="5"/>
  <c r="C259" i="5"/>
  <c r="B259" i="5"/>
  <c r="Q258" i="5"/>
  <c r="O258" i="5"/>
  <c r="C258" i="5"/>
  <c r="B258" i="5"/>
  <c r="R257" i="5"/>
  <c r="O257" i="5"/>
  <c r="C257" i="5"/>
  <c r="B257" i="5"/>
  <c r="R256" i="5"/>
  <c r="O256" i="5"/>
  <c r="C256" i="5"/>
  <c r="B256" i="5"/>
  <c r="Q255" i="5"/>
  <c r="O255" i="5"/>
  <c r="C255" i="5"/>
  <c r="B255" i="5"/>
  <c r="Q254" i="5"/>
  <c r="O254" i="5"/>
  <c r="C254" i="5"/>
  <c r="B254" i="5"/>
  <c r="R253" i="5"/>
  <c r="O253" i="5"/>
  <c r="C253" i="5"/>
  <c r="B253" i="5"/>
  <c r="R252" i="5"/>
  <c r="O252" i="5"/>
  <c r="C252" i="5"/>
  <c r="B252" i="5"/>
  <c r="Q251" i="5"/>
  <c r="O251" i="5"/>
  <c r="C251" i="5"/>
  <c r="B251" i="5"/>
  <c r="Q250" i="5"/>
  <c r="O250" i="5"/>
  <c r="C250" i="5"/>
  <c r="B250" i="5"/>
  <c r="R249" i="5"/>
  <c r="O249" i="5"/>
  <c r="C249" i="5"/>
  <c r="B249" i="5"/>
  <c r="R248" i="5"/>
  <c r="O248" i="5"/>
  <c r="C248" i="5"/>
  <c r="B248" i="5"/>
  <c r="Q247" i="5"/>
  <c r="O247" i="5"/>
  <c r="C247" i="5"/>
  <c r="B247" i="5"/>
  <c r="Q246" i="5"/>
  <c r="O246" i="5"/>
  <c r="C246" i="5"/>
  <c r="B246" i="5"/>
  <c r="R245" i="5"/>
  <c r="O245" i="5"/>
  <c r="C245" i="5"/>
  <c r="B245" i="5"/>
  <c r="R244" i="5"/>
  <c r="O244" i="5"/>
  <c r="C244" i="5"/>
  <c r="B244" i="5"/>
  <c r="Q243" i="5"/>
  <c r="O243" i="5"/>
  <c r="C243" i="5"/>
  <c r="B243" i="5"/>
  <c r="Q242" i="5"/>
  <c r="O242" i="5"/>
  <c r="C242" i="5"/>
  <c r="B242" i="5"/>
  <c r="R241" i="5"/>
  <c r="O241" i="5"/>
  <c r="C241" i="5"/>
  <c r="B241" i="5"/>
  <c r="R240" i="5"/>
  <c r="O240" i="5"/>
  <c r="C240" i="5"/>
  <c r="B240" i="5"/>
  <c r="Q239" i="5"/>
  <c r="O239" i="5"/>
  <c r="C239" i="5"/>
  <c r="B239" i="5"/>
  <c r="Q238" i="5"/>
  <c r="O238" i="5"/>
  <c r="C238" i="5"/>
  <c r="B238" i="5"/>
  <c r="R237" i="5"/>
  <c r="O237" i="5"/>
  <c r="C237" i="5"/>
  <c r="B237" i="5"/>
  <c r="R236" i="5"/>
  <c r="O236" i="5"/>
  <c r="C236" i="5"/>
  <c r="B236" i="5"/>
  <c r="Q235" i="5"/>
  <c r="O235" i="5"/>
  <c r="C235" i="5"/>
  <c r="B235" i="5"/>
  <c r="Q234" i="5"/>
  <c r="O234" i="5"/>
  <c r="C234" i="5"/>
  <c r="B234" i="5"/>
  <c r="R233" i="5"/>
  <c r="O233" i="5"/>
  <c r="C233" i="5"/>
  <c r="B233" i="5"/>
  <c r="R232" i="5"/>
  <c r="O232" i="5"/>
  <c r="C232" i="5"/>
  <c r="B232" i="5"/>
  <c r="Q231" i="5"/>
  <c r="O231" i="5"/>
  <c r="C231" i="5"/>
  <c r="B231" i="5"/>
  <c r="Q230" i="5"/>
  <c r="O230" i="5"/>
  <c r="C230" i="5"/>
  <c r="B230" i="5"/>
  <c r="R229" i="5"/>
  <c r="O229" i="5"/>
  <c r="C229" i="5"/>
  <c r="B229" i="5"/>
  <c r="R228" i="5"/>
  <c r="O228" i="5"/>
  <c r="C228" i="5"/>
  <c r="B228" i="5"/>
  <c r="Q227" i="5"/>
  <c r="O227" i="5"/>
  <c r="C227" i="5"/>
  <c r="B227" i="5"/>
  <c r="Q226" i="5"/>
  <c r="O226" i="5"/>
  <c r="C226" i="5"/>
  <c r="B226" i="5"/>
  <c r="R225" i="5"/>
  <c r="O225" i="5"/>
  <c r="C225" i="5"/>
  <c r="B225" i="5"/>
  <c r="R224" i="5"/>
  <c r="O224" i="5"/>
  <c r="C224" i="5"/>
  <c r="B224" i="5"/>
  <c r="Q223" i="5"/>
  <c r="O223" i="5"/>
  <c r="C223" i="5"/>
  <c r="B223" i="5"/>
  <c r="Q222" i="5"/>
  <c r="O222" i="5"/>
  <c r="C222" i="5"/>
  <c r="B222" i="5"/>
  <c r="R221" i="5"/>
  <c r="O221" i="5"/>
  <c r="C221" i="5"/>
  <c r="B221" i="5"/>
  <c r="R220" i="5"/>
  <c r="O220" i="5"/>
  <c r="C220" i="5"/>
  <c r="B220" i="5"/>
  <c r="Q219" i="5"/>
  <c r="O219" i="5"/>
  <c r="C219" i="5"/>
  <c r="B219" i="5"/>
  <c r="Q218" i="5"/>
  <c r="O218" i="5"/>
  <c r="C218" i="5"/>
  <c r="B218" i="5"/>
  <c r="R217" i="5"/>
  <c r="O217" i="5"/>
  <c r="C217" i="5"/>
  <c r="B217" i="5"/>
  <c r="O216" i="5"/>
  <c r="R216" i="5" s="1"/>
  <c r="C216" i="5"/>
  <c r="B216" i="5"/>
  <c r="Q215" i="5"/>
  <c r="O215" i="5"/>
  <c r="C215" i="5"/>
  <c r="B215" i="5"/>
  <c r="O214" i="5"/>
  <c r="Q214" i="5" s="1"/>
  <c r="C214" i="5"/>
  <c r="B214" i="5"/>
  <c r="R213" i="5"/>
  <c r="O213" i="5"/>
  <c r="C213" i="5"/>
  <c r="B213" i="5"/>
  <c r="O212" i="5"/>
  <c r="R212" i="5" s="1"/>
  <c r="C212" i="5"/>
  <c r="B212" i="5"/>
  <c r="Q211" i="5"/>
  <c r="O211" i="5"/>
  <c r="C211" i="5"/>
  <c r="B211" i="5"/>
  <c r="O210" i="5"/>
  <c r="Q210" i="5" s="1"/>
  <c r="C210" i="5"/>
  <c r="B210" i="5"/>
  <c r="R209" i="5"/>
  <c r="O209" i="5"/>
  <c r="C209" i="5"/>
  <c r="B209" i="5"/>
  <c r="O208" i="5"/>
  <c r="R208" i="5" s="1"/>
  <c r="C208" i="5"/>
  <c r="B208" i="5"/>
  <c r="Q207" i="5"/>
  <c r="O207" i="5"/>
  <c r="C207" i="5"/>
  <c r="B207" i="5"/>
  <c r="O206" i="5"/>
  <c r="Q206" i="5" s="1"/>
  <c r="C206" i="5"/>
  <c r="B206" i="5"/>
  <c r="R205" i="5"/>
  <c r="O205" i="5"/>
  <c r="C205" i="5"/>
  <c r="B205" i="5"/>
  <c r="O204" i="5"/>
  <c r="R204" i="5" s="1"/>
  <c r="C204" i="5"/>
  <c r="B204" i="5"/>
  <c r="Q203" i="5"/>
  <c r="O203" i="5"/>
  <c r="C203" i="5"/>
  <c r="B203" i="5"/>
  <c r="O202" i="5"/>
  <c r="Q202" i="5" s="1"/>
  <c r="C202" i="5"/>
  <c r="B202" i="5"/>
  <c r="R201" i="5"/>
  <c r="O201" i="5"/>
  <c r="C201" i="5"/>
  <c r="B201" i="5"/>
  <c r="O200" i="5"/>
  <c r="R200" i="5" s="1"/>
  <c r="C200" i="5"/>
  <c r="B200" i="5"/>
  <c r="Q199" i="5"/>
  <c r="O199" i="5"/>
  <c r="C199" i="5"/>
  <c r="B199" i="5"/>
  <c r="O198" i="5"/>
  <c r="Q198" i="5" s="1"/>
  <c r="C198" i="5"/>
  <c r="B198" i="5"/>
  <c r="R197" i="5"/>
  <c r="O197" i="5"/>
  <c r="C197" i="5"/>
  <c r="B197" i="5"/>
  <c r="O196" i="5"/>
  <c r="R196" i="5" s="1"/>
  <c r="C196" i="5"/>
  <c r="B196" i="5"/>
  <c r="Q195" i="5"/>
  <c r="O195" i="5"/>
  <c r="C195" i="5"/>
  <c r="B195" i="5"/>
  <c r="O194" i="5"/>
  <c r="Q194" i="5" s="1"/>
  <c r="C194" i="5"/>
  <c r="B194" i="5"/>
  <c r="R193" i="5"/>
  <c r="O193" i="5"/>
  <c r="C193" i="5"/>
  <c r="B193" i="5"/>
  <c r="O192" i="5"/>
  <c r="R192" i="5" s="1"/>
  <c r="C192" i="5"/>
  <c r="B192" i="5"/>
  <c r="Q191" i="5"/>
  <c r="O191" i="5"/>
  <c r="C191" i="5"/>
  <c r="B191" i="5"/>
  <c r="O190" i="5"/>
  <c r="Q190" i="5" s="1"/>
  <c r="C190" i="5"/>
  <c r="B190" i="5"/>
  <c r="R189" i="5"/>
  <c r="O189" i="5"/>
  <c r="C189" i="5"/>
  <c r="B189" i="5"/>
  <c r="O188" i="5"/>
  <c r="R188" i="5" s="1"/>
  <c r="C188" i="5"/>
  <c r="B188" i="5"/>
  <c r="Q187" i="5"/>
  <c r="O187" i="5"/>
  <c r="C187" i="5"/>
  <c r="B187" i="5"/>
  <c r="O186" i="5"/>
  <c r="Q186" i="5" s="1"/>
  <c r="C186" i="5"/>
  <c r="B186" i="5"/>
  <c r="R185" i="5"/>
  <c r="O185" i="5"/>
  <c r="C185" i="5"/>
  <c r="B185" i="5"/>
  <c r="O184" i="5"/>
  <c r="R184" i="5" s="1"/>
  <c r="C184" i="5"/>
  <c r="B184" i="5"/>
  <c r="Q183" i="5"/>
  <c r="O183" i="5"/>
  <c r="C183" i="5"/>
  <c r="B183" i="5"/>
  <c r="O182" i="5"/>
  <c r="Q182" i="5" s="1"/>
  <c r="C182" i="5"/>
  <c r="B182" i="5"/>
  <c r="R181" i="5"/>
  <c r="O181" i="5"/>
  <c r="C181" i="5"/>
  <c r="B181" i="5"/>
  <c r="O180" i="5"/>
  <c r="R180" i="5" s="1"/>
  <c r="C180" i="5"/>
  <c r="B180" i="5"/>
  <c r="Q179" i="5"/>
  <c r="O179" i="5"/>
  <c r="C179" i="5"/>
  <c r="B179" i="5"/>
  <c r="O178" i="5"/>
  <c r="Q178" i="5" s="1"/>
  <c r="C178" i="5"/>
  <c r="B178" i="5"/>
  <c r="R177" i="5"/>
  <c r="O177" i="5"/>
  <c r="C177" i="5"/>
  <c r="B177" i="5"/>
  <c r="O176" i="5"/>
  <c r="R176" i="5" s="1"/>
  <c r="C176" i="5"/>
  <c r="B176" i="5"/>
  <c r="Q175" i="5"/>
  <c r="O175" i="5"/>
  <c r="C175" i="5"/>
  <c r="B175" i="5"/>
  <c r="O174" i="5"/>
  <c r="Q174" i="5" s="1"/>
  <c r="C174" i="5"/>
  <c r="B174" i="5"/>
  <c r="R173" i="5"/>
  <c r="O173" i="5"/>
  <c r="C173" i="5"/>
  <c r="B173" i="5"/>
  <c r="O172" i="5"/>
  <c r="R172" i="5" s="1"/>
  <c r="C172" i="5"/>
  <c r="B172" i="5"/>
  <c r="Q171" i="5"/>
  <c r="O171" i="5"/>
  <c r="C171" i="5"/>
  <c r="B171" i="5"/>
  <c r="O170" i="5"/>
  <c r="Q170" i="5" s="1"/>
  <c r="C170" i="5"/>
  <c r="B170" i="5"/>
  <c r="R169" i="5"/>
  <c r="O169" i="5"/>
  <c r="C169" i="5"/>
  <c r="B169" i="5"/>
  <c r="O168" i="5"/>
  <c r="R168" i="5" s="1"/>
  <c r="C168" i="5"/>
  <c r="B168" i="5"/>
  <c r="Q167" i="5"/>
  <c r="O167" i="5"/>
  <c r="C167" i="5"/>
  <c r="B167" i="5"/>
  <c r="O166" i="5"/>
  <c r="Q166" i="5" s="1"/>
  <c r="C166" i="5"/>
  <c r="B166" i="5"/>
  <c r="R165" i="5"/>
  <c r="O165" i="5"/>
  <c r="C165" i="5"/>
  <c r="B165" i="5"/>
  <c r="O164" i="5"/>
  <c r="R164" i="5" s="1"/>
  <c r="C164" i="5"/>
  <c r="B164" i="5"/>
  <c r="Q163" i="5"/>
  <c r="O163" i="5"/>
  <c r="C163" i="5"/>
  <c r="B163" i="5"/>
  <c r="O162" i="5"/>
  <c r="Q162" i="5" s="1"/>
  <c r="C162" i="5"/>
  <c r="B162" i="5"/>
  <c r="R161" i="5"/>
  <c r="O161" i="5"/>
  <c r="C161" i="5"/>
  <c r="B161" i="5"/>
  <c r="O160" i="5"/>
  <c r="R160" i="5" s="1"/>
  <c r="C160" i="5"/>
  <c r="B160" i="5"/>
  <c r="Q159" i="5"/>
  <c r="O159" i="5"/>
  <c r="C159" i="5"/>
  <c r="B159" i="5"/>
  <c r="O158" i="5"/>
  <c r="Q158" i="5" s="1"/>
  <c r="C158" i="5"/>
  <c r="B158" i="5"/>
  <c r="R157" i="5"/>
  <c r="O157" i="5"/>
  <c r="C157" i="5"/>
  <c r="B157" i="5"/>
  <c r="O156" i="5"/>
  <c r="R156" i="5" s="1"/>
  <c r="C156" i="5"/>
  <c r="B156" i="5"/>
  <c r="Q155" i="5"/>
  <c r="O155" i="5"/>
  <c r="C155" i="5"/>
  <c r="B155" i="5"/>
  <c r="O154" i="5"/>
  <c r="Q154" i="5" s="1"/>
  <c r="C154" i="5"/>
  <c r="B154" i="5"/>
  <c r="R153" i="5"/>
  <c r="O153" i="5"/>
  <c r="C153" i="5"/>
  <c r="B153" i="5"/>
  <c r="O152" i="5"/>
  <c r="R152" i="5" s="1"/>
  <c r="C152" i="5"/>
  <c r="B152" i="5"/>
  <c r="Q151" i="5"/>
  <c r="O151" i="5"/>
  <c r="C151" i="5"/>
  <c r="B151" i="5"/>
  <c r="O150" i="5"/>
  <c r="Q150" i="5" s="1"/>
  <c r="C150" i="5"/>
  <c r="B150" i="5"/>
  <c r="R149" i="5"/>
  <c r="O149" i="5"/>
  <c r="C149" i="5"/>
  <c r="B149" i="5"/>
  <c r="O148" i="5"/>
  <c r="R148" i="5" s="1"/>
  <c r="C148" i="5"/>
  <c r="B148" i="5"/>
  <c r="Q147" i="5"/>
  <c r="O147" i="5"/>
  <c r="C147" i="5"/>
  <c r="B147" i="5"/>
  <c r="O146" i="5"/>
  <c r="Q146" i="5" s="1"/>
  <c r="C146" i="5"/>
  <c r="B146" i="5"/>
  <c r="R145" i="5"/>
  <c r="O145" i="5"/>
  <c r="C145" i="5"/>
  <c r="B145" i="5"/>
  <c r="O144" i="5"/>
  <c r="R144" i="5" s="1"/>
  <c r="C144" i="5"/>
  <c r="B144" i="5"/>
  <c r="Q143" i="5"/>
  <c r="O143" i="5"/>
  <c r="C143" i="5"/>
  <c r="B143" i="5"/>
  <c r="O142" i="5"/>
  <c r="Q142" i="5" s="1"/>
  <c r="C142" i="5"/>
  <c r="B142" i="5"/>
  <c r="R141" i="5"/>
  <c r="O141" i="5"/>
  <c r="C141" i="5"/>
  <c r="B141" i="5"/>
  <c r="O140" i="5"/>
  <c r="R140" i="5" s="1"/>
  <c r="C140" i="5"/>
  <c r="B140" i="5"/>
  <c r="Q139" i="5"/>
  <c r="O139" i="5"/>
  <c r="C139" i="5"/>
  <c r="B139" i="5"/>
  <c r="O138" i="5"/>
  <c r="Q138" i="5" s="1"/>
  <c r="C138" i="5"/>
  <c r="B138" i="5"/>
  <c r="R137" i="5"/>
  <c r="O137" i="5"/>
  <c r="C137" i="5"/>
  <c r="B137" i="5"/>
  <c r="O136" i="5"/>
  <c r="R136" i="5" s="1"/>
  <c r="C136" i="5"/>
  <c r="B136" i="5"/>
  <c r="Q135" i="5"/>
  <c r="O135" i="5"/>
  <c r="C135" i="5"/>
  <c r="B135" i="5"/>
  <c r="O134" i="5"/>
  <c r="Q134" i="5" s="1"/>
  <c r="C134" i="5"/>
  <c r="B134" i="5"/>
  <c r="R133" i="5"/>
  <c r="O133" i="5"/>
  <c r="C133" i="5"/>
  <c r="B133" i="5"/>
  <c r="O132" i="5"/>
  <c r="R132" i="5" s="1"/>
  <c r="C132" i="5"/>
  <c r="B132" i="5"/>
  <c r="Q131" i="5"/>
  <c r="O131" i="5"/>
  <c r="C131" i="5"/>
  <c r="B131" i="5"/>
  <c r="O130" i="5"/>
  <c r="Q130" i="5" s="1"/>
  <c r="C130" i="5"/>
  <c r="B130" i="5"/>
  <c r="R129" i="5"/>
  <c r="O129" i="5"/>
  <c r="C129" i="5"/>
  <c r="B129" i="5"/>
  <c r="O128" i="5"/>
  <c r="R128" i="5" s="1"/>
  <c r="C128" i="5"/>
  <c r="B128" i="5"/>
  <c r="Q127" i="5"/>
  <c r="O127" i="5"/>
  <c r="C127" i="5"/>
  <c r="B127" i="5"/>
  <c r="O126" i="5"/>
  <c r="Q126" i="5" s="1"/>
  <c r="C126" i="5"/>
  <c r="B126" i="5"/>
  <c r="R125" i="5"/>
  <c r="O125" i="5"/>
  <c r="C125" i="5"/>
  <c r="B125" i="5"/>
  <c r="O124" i="5"/>
  <c r="R124" i="5" s="1"/>
  <c r="C124" i="5"/>
  <c r="B124" i="5"/>
  <c r="Q123" i="5"/>
  <c r="O123" i="5"/>
  <c r="C123" i="5"/>
  <c r="B123" i="5"/>
  <c r="O122" i="5"/>
  <c r="Q122" i="5" s="1"/>
  <c r="C122" i="5"/>
  <c r="B122" i="5"/>
  <c r="R121" i="5"/>
  <c r="O121" i="5"/>
  <c r="C121" i="5"/>
  <c r="B121" i="5"/>
  <c r="O120" i="5"/>
  <c r="R120" i="5" s="1"/>
  <c r="C120" i="5"/>
  <c r="B120" i="5"/>
  <c r="Q119" i="5"/>
  <c r="O119" i="5"/>
  <c r="C119" i="5"/>
  <c r="B119" i="5"/>
  <c r="O118" i="5"/>
  <c r="Q118" i="5" s="1"/>
  <c r="C118" i="5"/>
  <c r="B118" i="5"/>
  <c r="R117" i="5"/>
  <c r="O117" i="5"/>
  <c r="C117" i="5"/>
  <c r="B117" i="5"/>
  <c r="O116" i="5"/>
  <c r="R116" i="5" s="1"/>
  <c r="C116" i="5"/>
  <c r="B116" i="5"/>
  <c r="Q115" i="5"/>
  <c r="O115" i="5"/>
  <c r="C115" i="5"/>
  <c r="B115" i="5"/>
  <c r="O114" i="5"/>
  <c r="Q114" i="5" s="1"/>
  <c r="C114" i="5"/>
  <c r="B114" i="5"/>
  <c r="R113" i="5"/>
  <c r="O113" i="5"/>
  <c r="C113" i="5"/>
  <c r="B113" i="5"/>
  <c r="O112" i="5"/>
  <c r="R112" i="5" s="1"/>
  <c r="C112" i="5"/>
  <c r="B112" i="5"/>
  <c r="Q111" i="5"/>
  <c r="O111" i="5"/>
  <c r="C111" i="5"/>
  <c r="B111" i="5"/>
  <c r="O110" i="5"/>
  <c r="Q110" i="5" s="1"/>
  <c r="C110" i="5"/>
  <c r="B110" i="5"/>
  <c r="R109" i="5"/>
  <c r="O109" i="5"/>
  <c r="C109" i="5"/>
  <c r="B109" i="5"/>
  <c r="O108" i="5"/>
  <c r="R108" i="5" s="1"/>
  <c r="C108" i="5"/>
  <c r="B108" i="5"/>
  <c r="Q107" i="5"/>
  <c r="O107" i="5"/>
  <c r="C107" i="5"/>
  <c r="B107" i="5"/>
  <c r="O106" i="5"/>
  <c r="Q106" i="5" s="1"/>
  <c r="C106" i="5"/>
  <c r="B106" i="5"/>
  <c r="R105" i="5"/>
  <c r="O105" i="5"/>
  <c r="C105" i="5"/>
  <c r="B105" i="5"/>
  <c r="O104" i="5"/>
  <c r="R104" i="5" s="1"/>
  <c r="C104" i="5"/>
  <c r="B104" i="5"/>
  <c r="Q103" i="5"/>
  <c r="O103" i="5"/>
  <c r="C103" i="5"/>
  <c r="B103" i="5"/>
  <c r="O102" i="5"/>
  <c r="Q102" i="5" s="1"/>
  <c r="C102" i="5"/>
  <c r="B102" i="5"/>
  <c r="R101" i="5"/>
  <c r="O101" i="5"/>
  <c r="C101" i="5"/>
  <c r="B101" i="5"/>
  <c r="O100" i="5"/>
  <c r="R100" i="5" s="1"/>
  <c r="C100" i="5"/>
  <c r="B100" i="5"/>
  <c r="Q99" i="5"/>
  <c r="O99" i="5"/>
  <c r="C99" i="5"/>
  <c r="B99" i="5"/>
  <c r="O98" i="5"/>
  <c r="Q98" i="5" s="1"/>
  <c r="C98" i="5"/>
  <c r="B98" i="5"/>
  <c r="R97" i="5"/>
  <c r="O97" i="5"/>
  <c r="C97" i="5"/>
  <c r="B97" i="5"/>
  <c r="O96" i="5"/>
  <c r="R96" i="5" s="1"/>
  <c r="C96" i="5"/>
  <c r="B96" i="5"/>
  <c r="Q95" i="5"/>
  <c r="O95" i="5"/>
  <c r="C95" i="5"/>
  <c r="B95" i="5"/>
  <c r="O94" i="5"/>
  <c r="Q94" i="5" s="1"/>
  <c r="C94" i="5"/>
  <c r="B94" i="5"/>
  <c r="R93" i="5"/>
  <c r="O93" i="5"/>
  <c r="C93" i="5"/>
  <c r="B93" i="5"/>
  <c r="O92" i="5"/>
  <c r="R92" i="5" s="1"/>
  <c r="C92" i="5"/>
  <c r="B92" i="5"/>
  <c r="Q91" i="5"/>
  <c r="O91" i="5"/>
  <c r="C91" i="5"/>
  <c r="B91" i="5"/>
  <c r="O90" i="5"/>
  <c r="Q90" i="5" s="1"/>
  <c r="C90" i="5"/>
  <c r="B90" i="5"/>
  <c r="R89" i="5"/>
  <c r="O89" i="5"/>
  <c r="C89" i="5"/>
  <c r="B89" i="5"/>
  <c r="O88" i="5"/>
  <c r="R88" i="5" s="1"/>
  <c r="C88" i="5"/>
  <c r="B88" i="5"/>
  <c r="Q87" i="5"/>
  <c r="O87" i="5"/>
  <c r="C87" i="5"/>
  <c r="B87" i="5"/>
  <c r="O86" i="5"/>
  <c r="Q86" i="5" s="1"/>
  <c r="C86" i="5"/>
  <c r="B86" i="5"/>
  <c r="R85" i="5"/>
  <c r="O85" i="5"/>
  <c r="C85" i="5"/>
  <c r="B85" i="5"/>
  <c r="O84" i="5"/>
  <c r="R84" i="5" s="1"/>
  <c r="C84" i="5"/>
  <c r="B84" i="5"/>
  <c r="Q83" i="5"/>
  <c r="O83" i="5"/>
  <c r="C83" i="5"/>
  <c r="B83" i="5"/>
  <c r="O82" i="5"/>
  <c r="Q82" i="5" s="1"/>
  <c r="C82" i="5"/>
  <c r="B82" i="5"/>
  <c r="R81" i="5"/>
  <c r="O81" i="5"/>
  <c r="C81" i="5"/>
  <c r="B81" i="5"/>
  <c r="O80" i="5"/>
  <c r="R80" i="5" s="1"/>
  <c r="C80" i="5"/>
  <c r="B80" i="5"/>
  <c r="Q79" i="5"/>
  <c r="O79" i="5"/>
  <c r="C79" i="5"/>
  <c r="B79" i="5"/>
  <c r="O78" i="5"/>
  <c r="Q78" i="5" s="1"/>
  <c r="C78" i="5"/>
  <c r="B78" i="5"/>
  <c r="R77" i="5"/>
  <c r="O77" i="5"/>
  <c r="C77" i="5"/>
  <c r="B77" i="5"/>
  <c r="O76" i="5"/>
  <c r="R76" i="5" s="1"/>
  <c r="C76" i="5"/>
  <c r="B76" i="5"/>
  <c r="Q75" i="5"/>
  <c r="O75" i="5"/>
  <c r="C75" i="5"/>
  <c r="B75" i="5"/>
  <c r="O74" i="5"/>
  <c r="Q74" i="5" s="1"/>
  <c r="C74" i="5"/>
  <c r="B74" i="5"/>
  <c r="R73" i="5"/>
  <c r="O73" i="5"/>
  <c r="C73" i="5"/>
  <c r="B73" i="5"/>
  <c r="O72" i="5"/>
  <c r="R72" i="5" s="1"/>
  <c r="C72" i="5"/>
  <c r="B72" i="5"/>
  <c r="Q71" i="5"/>
  <c r="O71" i="5"/>
  <c r="C71" i="5"/>
  <c r="B71" i="5"/>
  <c r="O70" i="5"/>
  <c r="Q70" i="5" s="1"/>
  <c r="C70" i="5"/>
  <c r="B70" i="5"/>
  <c r="R69" i="5"/>
  <c r="O69" i="5"/>
  <c r="C69" i="5"/>
  <c r="B69" i="5"/>
  <c r="O68" i="5"/>
  <c r="R68" i="5" s="1"/>
  <c r="C68" i="5"/>
  <c r="B68" i="5"/>
  <c r="Q67" i="5"/>
  <c r="O67" i="5"/>
  <c r="C67" i="5"/>
  <c r="B67" i="5"/>
  <c r="O66" i="5"/>
  <c r="Q66" i="5" s="1"/>
  <c r="C66" i="5"/>
  <c r="B66" i="5"/>
  <c r="R65" i="5"/>
  <c r="O65" i="5"/>
  <c r="C65" i="5"/>
  <c r="B65" i="5"/>
  <c r="O64" i="5"/>
  <c r="R64" i="5" s="1"/>
  <c r="C64" i="5"/>
  <c r="B64" i="5"/>
  <c r="Q63" i="5"/>
  <c r="O63" i="5"/>
  <c r="C63" i="5"/>
  <c r="B63" i="5"/>
  <c r="O62" i="5"/>
  <c r="Q62" i="5" s="1"/>
  <c r="C62" i="5"/>
  <c r="B62" i="5"/>
  <c r="R61" i="5"/>
  <c r="O61" i="5"/>
  <c r="C61" i="5"/>
  <c r="B61" i="5"/>
  <c r="O60" i="5"/>
  <c r="R60" i="5" s="1"/>
  <c r="C60" i="5"/>
  <c r="B60" i="5"/>
  <c r="Q59" i="5"/>
  <c r="O59" i="5"/>
  <c r="C59" i="5"/>
  <c r="B59" i="5"/>
  <c r="O58" i="5"/>
  <c r="Q58" i="5" s="1"/>
  <c r="C58" i="5"/>
  <c r="B58" i="5"/>
  <c r="R57" i="5"/>
  <c r="O57" i="5"/>
  <c r="C57" i="5"/>
  <c r="B57" i="5"/>
  <c r="O56" i="5"/>
  <c r="R56" i="5" s="1"/>
  <c r="C56" i="5"/>
  <c r="B56" i="5"/>
  <c r="Q55" i="5"/>
  <c r="O55" i="5"/>
  <c r="C55" i="5"/>
  <c r="B55" i="5"/>
  <c r="O54" i="5"/>
  <c r="Q54" i="5" s="1"/>
  <c r="C54" i="5"/>
  <c r="B54" i="5"/>
  <c r="R53" i="5"/>
  <c r="O53" i="5"/>
  <c r="C53" i="5"/>
  <c r="B53" i="5"/>
  <c r="O52" i="5"/>
  <c r="R52" i="5" s="1"/>
  <c r="C52" i="5"/>
  <c r="B52" i="5"/>
  <c r="Q51" i="5"/>
  <c r="O51" i="5"/>
  <c r="C51" i="5"/>
  <c r="B51" i="5"/>
  <c r="O50" i="5"/>
  <c r="Q50" i="5" s="1"/>
  <c r="C50" i="5"/>
  <c r="B50" i="5"/>
  <c r="R49" i="5"/>
  <c r="O49" i="5"/>
  <c r="C49" i="5"/>
  <c r="B49" i="5"/>
  <c r="O48" i="5"/>
  <c r="R48" i="5" s="1"/>
  <c r="C48" i="5"/>
  <c r="B48" i="5"/>
  <c r="Q47" i="5"/>
  <c r="O47" i="5"/>
  <c r="C47" i="5"/>
  <c r="B47" i="5"/>
  <c r="O46" i="5"/>
  <c r="Q46" i="5" s="1"/>
  <c r="C46" i="5"/>
  <c r="B46" i="5"/>
  <c r="R45" i="5"/>
  <c r="O45" i="5"/>
  <c r="C45" i="5"/>
  <c r="B45" i="5"/>
  <c r="O44" i="5"/>
  <c r="R44" i="5" s="1"/>
  <c r="C44" i="5"/>
  <c r="B44" i="5"/>
  <c r="R43" i="5"/>
  <c r="P43" i="5"/>
  <c r="O43" i="5"/>
  <c r="C43" i="5"/>
  <c r="B43" i="5"/>
  <c r="Q42" i="5"/>
  <c r="O42" i="5"/>
  <c r="S42" i="5" s="1"/>
  <c r="C42" i="5"/>
  <c r="B42" i="5"/>
  <c r="R41" i="5"/>
  <c r="P41" i="5"/>
  <c r="O41" i="5"/>
  <c r="C41" i="5"/>
  <c r="B41" i="5"/>
  <c r="O40" i="5"/>
  <c r="S40" i="5" s="1"/>
  <c r="C40" i="5"/>
  <c r="B40" i="5"/>
  <c r="R39" i="5"/>
  <c r="P39" i="5"/>
  <c r="O39" i="5"/>
  <c r="C39" i="5"/>
  <c r="B39" i="5"/>
  <c r="Q38" i="5"/>
  <c r="O38" i="5"/>
  <c r="S38" i="5" s="1"/>
  <c r="C38" i="5"/>
  <c r="B38" i="5"/>
  <c r="R37" i="5"/>
  <c r="P37" i="5"/>
  <c r="O37" i="5"/>
  <c r="C37" i="5"/>
  <c r="B37" i="5"/>
  <c r="O36" i="5"/>
  <c r="S36" i="5" s="1"/>
  <c r="C36" i="5"/>
  <c r="B36" i="5"/>
  <c r="R35" i="5"/>
  <c r="P35" i="5"/>
  <c r="O35" i="5"/>
  <c r="C35" i="5"/>
  <c r="B35" i="5"/>
  <c r="Q34" i="5"/>
  <c r="O34" i="5"/>
  <c r="S34" i="5" s="1"/>
  <c r="C34" i="5"/>
  <c r="B34" i="5"/>
  <c r="R33" i="5"/>
  <c r="P33" i="5"/>
  <c r="O33" i="5"/>
  <c r="C33" i="5"/>
  <c r="B33" i="5"/>
  <c r="O32" i="5"/>
  <c r="Q32" i="5" s="1"/>
  <c r="C32" i="5"/>
  <c r="B32" i="5"/>
  <c r="R31" i="5"/>
  <c r="P31" i="5"/>
  <c r="O31" i="5"/>
  <c r="C31" i="5"/>
  <c r="B31" i="5"/>
  <c r="Q30" i="5"/>
  <c r="O30" i="5"/>
  <c r="S30" i="5" s="1"/>
  <c r="C30" i="5"/>
  <c r="B30" i="5"/>
  <c r="R29" i="5"/>
  <c r="P29" i="5"/>
  <c r="O29" i="5"/>
  <c r="C29" i="5"/>
  <c r="B29" i="5"/>
  <c r="O28" i="5"/>
  <c r="S28" i="5" s="1"/>
  <c r="C28" i="5"/>
  <c r="B28" i="5"/>
  <c r="R27" i="5"/>
  <c r="P27" i="5"/>
  <c r="O27" i="5"/>
  <c r="C27" i="5"/>
  <c r="B27" i="5"/>
  <c r="Q26" i="5"/>
  <c r="O26" i="5"/>
  <c r="S26" i="5" s="1"/>
  <c r="C26" i="5"/>
  <c r="B26" i="5"/>
  <c r="R25" i="5"/>
  <c r="P25" i="5"/>
  <c r="O25" i="5"/>
  <c r="C25" i="5"/>
  <c r="B25" i="5"/>
  <c r="O24" i="5"/>
  <c r="S24" i="5" s="1"/>
  <c r="C24" i="5"/>
  <c r="B24" i="5"/>
  <c r="R23" i="5"/>
  <c r="P23" i="5"/>
  <c r="O23" i="5"/>
  <c r="C23" i="5"/>
  <c r="B23" i="5"/>
  <c r="Q22" i="5"/>
  <c r="O22" i="5"/>
  <c r="S22" i="5" s="1"/>
  <c r="C22" i="5"/>
  <c r="B22" i="5"/>
  <c r="R21" i="5"/>
  <c r="P21" i="5"/>
  <c r="O21" i="5"/>
  <c r="C21" i="5"/>
  <c r="B21" i="5"/>
  <c r="O20" i="5"/>
  <c r="S20" i="5" s="1"/>
  <c r="C20" i="5"/>
  <c r="B20" i="5"/>
  <c r="R19" i="5"/>
  <c r="P19" i="5"/>
  <c r="O19" i="5"/>
  <c r="C19" i="5"/>
  <c r="B19" i="5"/>
  <c r="Q18" i="5"/>
  <c r="O18" i="5"/>
  <c r="S18" i="5" s="1"/>
  <c r="C18" i="5"/>
  <c r="B18" i="5"/>
  <c r="R17" i="5"/>
  <c r="P17" i="5"/>
  <c r="O17" i="5"/>
  <c r="C17" i="5"/>
  <c r="B17" i="5"/>
  <c r="O16" i="5"/>
  <c r="Q16" i="5" s="1"/>
  <c r="C16" i="5"/>
  <c r="B16" i="5"/>
  <c r="R15" i="5"/>
  <c r="P15" i="5"/>
  <c r="O15" i="5"/>
  <c r="C15" i="5"/>
  <c r="B15" i="5"/>
  <c r="Q14" i="5"/>
  <c r="O14" i="5"/>
  <c r="S14" i="5" s="1"/>
  <c r="C14" i="5"/>
  <c r="B14" i="5"/>
  <c r="R13" i="5"/>
  <c r="P13" i="5"/>
  <c r="O13" i="5"/>
  <c r="C13" i="5"/>
  <c r="B13" i="5"/>
  <c r="O12" i="5"/>
  <c r="S12" i="5" s="1"/>
  <c r="C12" i="5"/>
  <c r="B12" i="5"/>
  <c r="R11" i="5"/>
  <c r="P11" i="5"/>
  <c r="O11" i="5"/>
  <c r="C11" i="5"/>
  <c r="B11" i="5"/>
  <c r="Q10" i="5"/>
  <c r="O10" i="5"/>
  <c r="S10" i="5" s="1"/>
  <c r="C10" i="5"/>
  <c r="B10" i="5"/>
  <c r="R9" i="5"/>
  <c r="P9" i="5"/>
  <c r="O9" i="5"/>
  <c r="C9" i="5"/>
  <c r="B9" i="5"/>
  <c r="O8" i="5"/>
  <c r="Q8" i="5" s="1"/>
  <c r="C8" i="5"/>
  <c r="B8" i="5"/>
  <c r="R7" i="5"/>
  <c r="P7" i="5"/>
  <c r="O7" i="5"/>
  <c r="C7" i="5"/>
  <c r="B7" i="5"/>
  <c r="Q6" i="5"/>
  <c r="O6" i="5"/>
  <c r="S6" i="5" s="1"/>
  <c r="C6" i="5"/>
  <c r="B6" i="5"/>
  <c r="R5" i="5"/>
  <c r="P5" i="5"/>
  <c r="O5" i="5"/>
  <c r="C5" i="5"/>
  <c r="B5" i="5"/>
  <c r="O4" i="5"/>
  <c r="S4" i="5" s="1"/>
  <c r="C4" i="5"/>
  <c r="B4" i="5"/>
  <c r="U3" i="5"/>
  <c r="P389" i="5" s="1"/>
  <c r="O3" i="5"/>
  <c r="S3" i="5" s="1"/>
  <c r="C3" i="5"/>
  <c r="B3" i="5"/>
  <c r="U2" i="5"/>
  <c r="R370" i="5" s="1"/>
  <c r="C402" i="4"/>
  <c r="B402" i="4"/>
  <c r="C400" i="4"/>
  <c r="B400" i="4"/>
  <c r="C399" i="4"/>
  <c r="B399" i="4"/>
  <c r="C398" i="4"/>
  <c r="B398" i="4"/>
  <c r="C397" i="4"/>
  <c r="B397" i="4"/>
  <c r="C396" i="4"/>
  <c r="B396" i="4"/>
  <c r="C395" i="4"/>
  <c r="B395" i="4"/>
  <c r="C394" i="4"/>
  <c r="B394" i="4"/>
  <c r="C393" i="4"/>
  <c r="B393" i="4"/>
  <c r="C392" i="4"/>
  <c r="B392" i="4"/>
  <c r="C391" i="4"/>
  <c r="B391" i="4"/>
  <c r="C390" i="4"/>
  <c r="B390" i="4"/>
  <c r="C389" i="4"/>
  <c r="B389" i="4"/>
  <c r="C388" i="4"/>
  <c r="B388" i="4"/>
  <c r="C387" i="4"/>
  <c r="B387" i="4"/>
  <c r="C386" i="4"/>
  <c r="B386" i="4"/>
  <c r="C385" i="4"/>
  <c r="B385" i="4"/>
  <c r="C384" i="4"/>
  <c r="B384" i="4"/>
  <c r="C383" i="4"/>
  <c r="B383" i="4"/>
  <c r="C382" i="4"/>
  <c r="B382" i="4"/>
  <c r="C381" i="4"/>
  <c r="B381" i="4"/>
  <c r="C380" i="4"/>
  <c r="B380" i="4"/>
  <c r="C379" i="4"/>
  <c r="B379" i="4"/>
  <c r="C378" i="4"/>
  <c r="B378" i="4"/>
  <c r="C377" i="4"/>
  <c r="B377" i="4"/>
  <c r="C376" i="4"/>
  <c r="B376" i="4"/>
  <c r="C375" i="4"/>
  <c r="B375" i="4"/>
  <c r="C374" i="4"/>
  <c r="B374" i="4"/>
  <c r="C373" i="4"/>
  <c r="B373" i="4"/>
  <c r="C372" i="4"/>
  <c r="B372" i="4"/>
  <c r="C371" i="4"/>
  <c r="B371" i="4"/>
  <c r="C370" i="4"/>
  <c r="B370" i="4"/>
  <c r="C369" i="4"/>
  <c r="B369" i="4"/>
  <c r="C368" i="4"/>
  <c r="B368" i="4"/>
  <c r="C367" i="4"/>
  <c r="B367" i="4"/>
  <c r="C366" i="4"/>
  <c r="B366" i="4"/>
  <c r="C365" i="4"/>
  <c r="B365" i="4"/>
  <c r="C364" i="4"/>
  <c r="B364" i="4"/>
  <c r="C363" i="4"/>
  <c r="B363" i="4"/>
  <c r="C362" i="4"/>
  <c r="B362" i="4"/>
  <c r="C361" i="4"/>
  <c r="B361" i="4"/>
  <c r="C360" i="4"/>
  <c r="B360" i="4"/>
  <c r="C359" i="4"/>
  <c r="B359" i="4"/>
  <c r="C358" i="4"/>
  <c r="B358" i="4"/>
  <c r="C357" i="4"/>
  <c r="B357" i="4"/>
  <c r="C356" i="4"/>
  <c r="B356" i="4"/>
  <c r="C355" i="4"/>
  <c r="B355" i="4"/>
  <c r="C354" i="4"/>
  <c r="B354" i="4"/>
  <c r="C353" i="4"/>
  <c r="B353" i="4"/>
  <c r="C352" i="4"/>
  <c r="B352" i="4"/>
  <c r="C351" i="4"/>
  <c r="B351" i="4"/>
  <c r="C350" i="4"/>
  <c r="B350" i="4"/>
  <c r="C349" i="4"/>
  <c r="B349" i="4"/>
  <c r="C348" i="4"/>
  <c r="B348" i="4"/>
  <c r="C347" i="4"/>
  <c r="B347" i="4"/>
  <c r="C346" i="4"/>
  <c r="B346" i="4"/>
  <c r="C345" i="4"/>
  <c r="B345" i="4"/>
  <c r="C344" i="4"/>
  <c r="B344" i="4"/>
  <c r="C343" i="4"/>
  <c r="B343" i="4"/>
  <c r="C342" i="4"/>
  <c r="B342" i="4"/>
  <c r="C341" i="4"/>
  <c r="B341" i="4"/>
  <c r="C340" i="4"/>
  <c r="B340" i="4"/>
  <c r="C339" i="4"/>
  <c r="B339" i="4"/>
  <c r="C338" i="4"/>
  <c r="B338" i="4"/>
  <c r="C337" i="4"/>
  <c r="B337" i="4"/>
  <c r="C336" i="4"/>
  <c r="B336" i="4"/>
  <c r="C335" i="4"/>
  <c r="B335" i="4"/>
  <c r="C334" i="4"/>
  <c r="B334" i="4"/>
  <c r="C333" i="4"/>
  <c r="B333" i="4"/>
  <c r="C332" i="4"/>
  <c r="B332" i="4"/>
  <c r="C331" i="4"/>
  <c r="B331" i="4"/>
  <c r="C330" i="4"/>
  <c r="B330" i="4"/>
  <c r="C329" i="4"/>
  <c r="B329" i="4"/>
  <c r="C328" i="4"/>
  <c r="B328" i="4"/>
  <c r="C327" i="4"/>
  <c r="B327" i="4"/>
  <c r="C326" i="4"/>
  <c r="B326" i="4"/>
  <c r="C325" i="4"/>
  <c r="B325" i="4"/>
  <c r="C324" i="4"/>
  <c r="B324" i="4"/>
  <c r="C323" i="4"/>
  <c r="B323" i="4"/>
  <c r="C322" i="4"/>
  <c r="B322" i="4"/>
  <c r="C321" i="4"/>
  <c r="B321" i="4"/>
  <c r="C320" i="4"/>
  <c r="B320" i="4"/>
  <c r="C319" i="4"/>
  <c r="B319" i="4"/>
  <c r="C318" i="4"/>
  <c r="B318" i="4"/>
  <c r="C317" i="4"/>
  <c r="B317" i="4"/>
  <c r="C316" i="4"/>
  <c r="B316" i="4"/>
  <c r="C315" i="4"/>
  <c r="B315" i="4"/>
  <c r="C314" i="4"/>
  <c r="B314" i="4"/>
  <c r="C313" i="4"/>
  <c r="B313" i="4"/>
  <c r="C312" i="4"/>
  <c r="B312" i="4"/>
  <c r="C311" i="4"/>
  <c r="B311" i="4"/>
  <c r="C310" i="4"/>
  <c r="B310" i="4"/>
  <c r="C309" i="4"/>
  <c r="B309" i="4"/>
  <c r="C308" i="4"/>
  <c r="B308" i="4"/>
  <c r="C307" i="4"/>
  <c r="B307" i="4"/>
  <c r="C306" i="4"/>
  <c r="B306" i="4"/>
  <c r="C305" i="4"/>
  <c r="B305" i="4"/>
  <c r="C304" i="4"/>
  <c r="B304" i="4"/>
  <c r="C303" i="4"/>
  <c r="B303" i="4"/>
  <c r="C302" i="4"/>
  <c r="B302" i="4"/>
  <c r="C301" i="4"/>
  <c r="B301" i="4"/>
  <c r="C300" i="4"/>
  <c r="B300" i="4"/>
  <c r="C299" i="4"/>
  <c r="B299" i="4"/>
  <c r="C298" i="4"/>
  <c r="B298" i="4"/>
  <c r="C297" i="4"/>
  <c r="B297" i="4"/>
  <c r="C296" i="4"/>
  <c r="B296" i="4"/>
  <c r="C295" i="4"/>
  <c r="B295" i="4"/>
  <c r="C294" i="4"/>
  <c r="B294" i="4"/>
  <c r="C293" i="4"/>
  <c r="B293" i="4"/>
  <c r="C292" i="4"/>
  <c r="B292" i="4"/>
  <c r="C291" i="4"/>
  <c r="B291" i="4"/>
  <c r="C290" i="4"/>
  <c r="B290" i="4"/>
  <c r="C289" i="4"/>
  <c r="B289" i="4"/>
  <c r="C288" i="4"/>
  <c r="B288" i="4"/>
  <c r="C287" i="4"/>
  <c r="B287" i="4"/>
  <c r="C286" i="4"/>
  <c r="B286" i="4"/>
  <c r="C285" i="4"/>
  <c r="B285" i="4"/>
  <c r="C284" i="4"/>
  <c r="B284" i="4"/>
  <c r="C283" i="4"/>
  <c r="B283" i="4"/>
  <c r="C282" i="4"/>
  <c r="B282" i="4"/>
  <c r="C281" i="4"/>
  <c r="B281" i="4"/>
  <c r="C280" i="4"/>
  <c r="B280" i="4"/>
  <c r="C279" i="4"/>
  <c r="B279" i="4"/>
  <c r="C278" i="4"/>
  <c r="B278" i="4"/>
  <c r="C277" i="4"/>
  <c r="B277" i="4"/>
  <c r="C276" i="4"/>
  <c r="B276" i="4"/>
  <c r="C275" i="4"/>
  <c r="B275" i="4"/>
  <c r="C274" i="4"/>
  <c r="B274" i="4"/>
  <c r="C273" i="4"/>
  <c r="B273" i="4"/>
  <c r="C272" i="4"/>
  <c r="B272" i="4"/>
  <c r="C271" i="4"/>
  <c r="B271" i="4"/>
  <c r="C270" i="4"/>
  <c r="B270" i="4"/>
  <c r="C269" i="4"/>
  <c r="B269" i="4"/>
  <c r="C268" i="4"/>
  <c r="B268" i="4"/>
  <c r="C267" i="4"/>
  <c r="B267" i="4"/>
  <c r="C266" i="4"/>
  <c r="B266" i="4"/>
  <c r="C265" i="4"/>
  <c r="B265" i="4"/>
  <c r="C264" i="4"/>
  <c r="B264" i="4"/>
  <c r="C263" i="4"/>
  <c r="B263" i="4"/>
  <c r="C262" i="4"/>
  <c r="B262" i="4"/>
  <c r="C261" i="4"/>
  <c r="B261" i="4"/>
  <c r="C260" i="4"/>
  <c r="B260" i="4"/>
  <c r="C259" i="4"/>
  <c r="B259" i="4"/>
  <c r="C258" i="4"/>
  <c r="B258" i="4"/>
  <c r="C257" i="4"/>
  <c r="B257" i="4"/>
  <c r="C256" i="4"/>
  <c r="B256" i="4"/>
  <c r="C255" i="4"/>
  <c r="B255" i="4"/>
  <c r="C254" i="4"/>
  <c r="B254" i="4"/>
  <c r="C253" i="4"/>
  <c r="B253" i="4"/>
  <c r="C252" i="4"/>
  <c r="B252" i="4"/>
  <c r="C251" i="4"/>
  <c r="B251" i="4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402" i="3"/>
  <c r="B402" i="3"/>
  <c r="C400" i="3"/>
  <c r="B400" i="3"/>
  <c r="C399" i="3"/>
  <c r="B399" i="3"/>
  <c r="C398" i="3"/>
  <c r="B398" i="3"/>
  <c r="C397" i="3"/>
  <c r="B397" i="3"/>
  <c r="C396" i="3"/>
  <c r="B396" i="3"/>
  <c r="C395" i="3"/>
  <c r="B395" i="3"/>
  <c r="C394" i="3"/>
  <c r="B394" i="3"/>
  <c r="C393" i="3"/>
  <c r="B393" i="3"/>
  <c r="C392" i="3"/>
  <c r="B392" i="3"/>
  <c r="C391" i="3"/>
  <c r="B391" i="3"/>
  <c r="C390" i="3"/>
  <c r="B390" i="3"/>
  <c r="C389" i="3"/>
  <c r="B389" i="3"/>
  <c r="C388" i="3"/>
  <c r="B388" i="3"/>
  <c r="C387" i="3"/>
  <c r="B387" i="3"/>
  <c r="C386" i="3"/>
  <c r="B386" i="3"/>
  <c r="C385" i="3"/>
  <c r="B385" i="3"/>
  <c r="C384" i="3"/>
  <c r="B384" i="3"/>
  <c r="C383" i="3"/>
  <c r="B383" i="3"/>
  <c r="C382" i="3"/>
  <c r="B382" i="3"/>
  <c r="C381" i="3"/>
  <c r="B381" i="3"/>
  <c r="C380" i="3"/>
  <c r="B380" i="3"/>
  <c r="C379" i="3"/>
  <c r="B379" i="3"/>
  <c r="C378" i="3"/>
  <c r="B378" i="3"/>
  <c r="C377" i="3"/>
  <c r="B377" i="3"/>
  <c r="C376" i="3"/>
  <c r="B376" i="3"/>
  <c r="C375" i="3"/>
  <c r="B375" i="3"/>
  <c r="C374" i="3"/>
  <c r="B374" i="3"/>
  <c r="C373" i="3"/>
  <c r="B373" i="3"/>
  <c r="C372" i="3"/>
  <c r="B372" i="3"/>
  <c r="C371" i="3"/>
  <c r="B371" i="3"/>
  <c r="C370" i="3"/>
  <c r="B370" i="3"/>
  <c r="C369" i="3"/>
  <c r="B369" i="3"/>
  <c r="C368" i="3"/>
  <c r="B368" i="3"/>
  <c r="C367" i="3"/>
  <c r="B367" i="3"/>
  <c r="C366" i="3"/>
  <c r="B366" i="3"/>
  <c r="C365" i="3"/>
  <c r="B365" i="3"/>
  <c r="C364" i="3"/>
  <c r="B364" i="3"/>
  <c r="C363" i="3"/>
  <c r="B363" i="3"/>
  <c r="C362" i="3"/>
  <c r="B362" i="3"/>
  <c r="C361" i="3"/>
  <c r="B361" i="3"/>
  <c r="C360" i="3"/>
  <c r="B360" i="3"/>
  <c r="C359" i="3"/>
  <c r="B359" i="3"/>
  <c r="C358" i="3"/>
  <c r="B358" i="3"/>
  <c r="C357" i="3"/>
  <c r="B357" i="3"/>
  <c r="C356" i="3"/>
  <c r="B356" i="3"/>
  <c r="C355" i="3"/>
  <c r="B355" i="3"/>
  <c r="C354" i="3"/>
  <c r="B354" i="3"/>
  <c r="C353" i="3"/>
  <c r="B353" i="3"/>
  <c r="C352" i="3"/>
  <c r="B352" i="3"/>
  <c r="C351" i="3"/>
  <c r="B351" i="3"/>
  <c r="C350" i="3"/>
  <c r="B350" i="3"/>
  <c r="C349" i="3"/>
  <c r="B349" i="3"/>
  <c r="C348" i="3"/>
  <c r="B348" i="3"/>
  <c r="C347" i="3"/>
  <c r="B347" i="3"/>
  <c r="C346" i="3"/>
  <c r="B346" i="3"/>
  <c r="C345" i="3"/>
  <c r="B345" i="3"/>
  <c r="C344" i="3"/>
  <c r="B344" i="3"/>
  <c r="C343" i="3"/>
  <c r="B343" i="3"/>
  <c r="C342" i="3"/>
  <c r="B342" i="3"/>
  <c r="C341" i="3"/>
  <c r="B341" i="3"/>
  <c r="C340" i="3"/>
  <c r="B340" i="3"/>
  <c r="C339" i="3"/>
  <c r="B339" i="3"/>
  <c r="C338" i="3"/>
  <c r="B338" i="3"/>
  <c r="C337" i="3"/>
  <c r="B337" i="3"/>
  <c r="C336" i="3"/>
  <c r="B336" i="3"/>
  <c r="C335" i="3"/>
  <c r="B335" i="3"/>
  <c r="C334" i="3"/>
  <c r="B334" i="3"/>
  <c r="C333" i="3"/>
  <c r="B333" i="3"/>
  <c r="C332" i="3"/>
  <c r="B332" i="3"/>
  <c r="C331" i="3"/>
  <c r="B331" i="3"/>
  <c r="C330" i="3"/>
  <c r="B330" i="3"/>
  <c r="C329" i="3"/>
  <c r="B329" i="3"/>
  <c r="C328" i="3"/>
  <c r="B328" i="3"/>
  <c r="C327" i="3"/>
  <c r="B327" i="3"/>
  <c r="C326" i="3"/>
  <c r="B326" i="3"/>
  <c r="C325" i="3"/>
  <c r="B325" i="3"/>
  <c r="C324" i="3"/>
  <c r="B324" i="3"/>
  <c r="C323" i="3"/>
  <c r="B323" i="3"/>
  <c r="C322" i="3"/>
  <c r="B322" i="3"/>
  <c r="C321" i="3"/>
  <c r="B321" i="3"/>
  <c r="C320" i="3"/>
  <c r="B320" i="3"/>
  <c r="C319" i="3"/>
  <c r="B319" i="3"/>
  <c r="C318" i="3"/>
  <c r="B318" i="3"/>
  <c r="C317" i="3"/>
  <c r="B317" i="3"/>
  <c r="C316" i="3"/>
  <c r="B316" i="3"/>
  <c r="C315" i="3"/>
  <c r="B315" i="3"/>
  <c r="C314" i="3"/>
  <c r="B314" i="3"/>
  <c r="C313" i="3"/>
  <c r="B313" i="3"/>
  <c r="C312" i="3"/>
  <c r="B312" i="3"/>
  <c r="C311" i="3"/>
  <c r="B311" i="3"/>
  <c r="C310" i="3"/>
  <c r="B310" i="3"/>
  <c r="C309" i="3"/>
  <c r="B309" i="3"/>
  <c r="C308" i="3"/>
  <c r="B308" i="3"/>
  <c r="C307" i="3"/>
  <c r="B307" i="3"/>
  <c r="C306" i="3"/>
  <c r="B306" i="3"/>
  <c r="C305" i="3"/>
  <c r="B305" i="3"/>
  <c r="C304" i="3"/>
  <c r="B304" i="3"/>
  <c r="C303" i="3"/>
  <c r="B303" i="3"/>
  <c r="C302" i="3"/>
  <c r="B302" i="3"/>
  <c r="C301" i="3"/>
  <c r="B301" i="3"/>
  <c r="C300" i="3"/>
  <c r="B300" i="3"/>
  <c r="C299" i="3"/>
  <c r="B299" i="3"/>
  <c r="C298" i="3"/>
  <c r="B298" i="3"/>
  <c r="C297" i="3"/>
  <c r="B297" i="3"/>
  <c r="C296" i="3"/>
  <c r="B296" i="3"/>
  <c r="C295" i="3"/>
  <c r="B295" i="3"/>
  <c r="C294" i="3"/>
  <c r="B294" i="3"/>
  <c r="C293" i="3"/>
  <c r="B293" i="3"/>
  <c r="C292" i="3"/>
  <c r="B292" i="3"/>
  <c r="C291" i="3"/>
  <c r="B291" i="3"/>
  <c r="C290" i="3"/>
  <c r="B290" i="3"/>
  <c r="C289" i="3"/>
  <c r="B289" i="3"/>
  <c r="C288" i="3"/>
  <c r="B288" i="3"/>
  <c r="C287" i="3"/>
  <c r="B287" i="3"/>
  <c r="C286" i="3"/>
  <c r="B286" i="3"/>
  <c r="C285" i="3"/>
  <c r="B285" i="3"/>
  <c r="C284" i="3"/>
  <c r="B284" i="3"/>
  <c r="C283" i="3"/>
  <c r="B283" i="3"/>
  <c r="C282" i="3"/>
  <c r="B282" i="3"/>
  <c r="C281" i="3"/>
  <c r="B281" i="3"/>
  <c r="C280" i="3"/>
  <c r="B280" i="3"/>
  <c r="C279" i="3"/>
  <c r="B279" i="3"/>
  <c r="C278" i="3"/>
  <c r="B278" i="3"/>
  <c r="C277" i="3"/>
  <c r="B277" i="3"/>
  <c r="C276" i="3"/>
  <c r="B276" i="3"/>
  <c r="C275" i="3"/>
  <c r="B275" i="3"/>
  <c r="C274" i="3"/>
  <c r="B274" i="3"/>
  <c r="C273" i="3"/>
  <c r="B273" i="3"/>
  <c r="C272" i="3"/>
  <c r="B272" i="3"/>
  <c r="C271" i="3"/>
  <c r="B271" i="3"/>
  <c r="C270" i="3"/>
  <c r="B270" i="3"/>
  <c r="C269" i="3"/>
  <c r="B269" i="3"/>
  <c r="C268" i="3"/>
  <c r="B268" i="3"/>
  <c r="C267" i="3"/>
  <c r="B267" i="3"/>
  <c r="C266" i="3"/>
  <c r="B266" i="3"/>
  <c r="C265" i="3"/>
  <c r="B265" i="3"/>
  <c r="C264" i="3"/>
  <c r="B264" i="3"/>
  <c r="C263" i="3"/>
  <c r="B263" i="3"/>
  <c r="C262" i="3"/>
  <c r="B262" i="3"/>
  <c r="C261" i="3"/>
  <c r="B261" i="3"/>
  <c r="C260" i="3"/>
  <c r="B260" i="3"/>
  <c r="C259" i="3"/>
  <c r="B259" i="3"/>
  <c r="C258" i="3"/>
  <c r="B258" i="3"/>
  <c r="C257" i="3"/>
  <c r="B257" i="3"/>
  <c r="C256" i="3"/>
  <c r="B256" i="3"/>
  <c r="C255" i="3"/>
  <c r="B255" i="3"/>
  <c r="C254" i="3"/>
  <c r="B254" i="3"/>
  <c r="C253" i="3"/>
  <c r="B253" i="3"/>
  <c r="C252" i="3"/>
  <c r="B252" i="3"/>
  <c r="C251" i="3"/>
  <c r="B251" i="3"/>
  <c r="C250" i="3"/>
  <c r="B250" i="3"/>
  <c r="C249" i="3"/>
  <c r="B249" i="3"/>
  <c r="C248" i="3"/>
  <c r="B248" i="3"/>
  <c r="C247" i="3"/>
  <c r="B247" i="3"/>
  <c r="C246" i="3"/>
  <c r="B246" i="3"/>
  <c r="C245" i="3"/>
  <c r="B245" i="3"/>
  <c r="C244" i="3"/>
  <c r="B244" i="3"/>
  <c r="C243" i="3"/>
  <c r="B243" i="3"/>
  <c r="C242" i="3"/>
  <c r="B242" i="3"/>
  <c r="C241" i="3"/>
  <c r="B241" i="3"/>
  <c r="C240" i="3"/>
  <c r="B240" i="3"/>
  <c r="C239" i="3"/>
  <c r="B239" i="3"/>
  <c r="C238" i="3"/>
  <c r="B238" i="3"/>
  <c r="C237" i="3"/>
  <c r="B237" i="3"/>
  <c r="C236" i="3"/>
  <c r="B236" i="3"/>
  <c r="C235" i="3"/>
  <c r="B235" i="3"/>
  <c r="C234" i="3"/>
  <c r="B234" i="3"/>
  <c r="C233" i="3"/>
  <c r="B233" i="3"/>
  <c r="C232" i="3"/>
  <c r="B232" i="3"/>
  <c r="C231" i="3"/>
  <c r="B231" i="3"/>
  <c r="C230" i="3"/>
  <c r="B230" i="3"/>
  <c r="C229" i="3"/>
  <c r="B229" i="3"/>
  <c r="C228" i="3"/>
  <c r="B228" i="3"/>
  <c r="C227" i="3"/>
  <c r="B227" i="3"/>
  <c r="C226" i="3"/>
  <c r="B226" i="3"/>
  <c r="C225" i="3"/>
  <c r="B225" i="3"/>
  <c r="C224" i="3"/>
  <c r="B224" i="3"/>
  <c r="C223" i="3"/>
  <c r="B223" i="3"/>
  <c r="C222" i="3"/>
  <c r="B222" i="3"/>
  <c r="C221" i="3"/>
  <c r="B221" i="3"/>
  <c r="C220" i="3"/>
  <c r="B220" i="3"/>
  <c r="C219" i="3"/>
  <c r="B219" i="3"/>
  <c r="C218" i="3"/>
  <c r="B218" i="3"/>
  <c r="C217" i="3"/>
  <c r="B217" i="3"/>
  <c r="C216" i="3"/>
  <c r="B216" i="3"/>
  <c r="C215" i="3"/>
  <c r="B215" i="3"/>
  <c r="C214" i="3"/>
  <c r="B214" i="3"/>
  <c r="C213" i="3"/>
  <c r="B213" i="3"/>
  <c r="C212" i="3"/>
  <c r="B212" i="3"/>
  <c r="C211" i="3"/>
  <c r="B211" i="3"/>
  <c r="C210" i="3"/>
  <c r="B210" i="3"/>
  <c r="C209" i="3"/>
  <c r="B209" i="3"/>
  <c r="C208" i="3"/>
  <c r="B208" i="3"/>
  <c r="C207" i="3"/>
  <c r="B207" i="3"/>
  <c r="C206" i="3"/>
  <c r="B206" i="3"/>
  <c r="C205" i="3"/>
  <c r="B205" i="3"/>
  <c r="C204" i="3"/>
  <c r="B204" i="3"/>
  <c r="C203" i="3"/>
  <c r="B203" i="3"/>
  <c r="C202" i="3"/>
  <c r="B202" i="3"/>
  <c r="C201" i="3"/>
  <c r="B201" i="3"/>
  <c r="C200" i="3"/>
  <c r="B200" i="3"/>
  <c r="C199" i="3"/>
  <c r="B199" i="3"/>
  <c r="C198" i="3"/>
  <c r="B198" i="3"/>
  <c r="C197" i="3"/>
  <c r="B197" i="3"/>
  <c r="C196" i="3"/>
  <c r="B196" i="3"/>
  <c r="C195" i="3"/>
  <c r="B195" i="3"/>
  <c r="C194" i="3"/>
  <c r="B194" i="3"/>
  <c r="C193" i="3"/>
  <c r="B193" i="3"/>
  <c r="C192" i="3"/>
  <c r="B192" i="3"/>
  <c r="C191" i="3"/>
  <c r="B191" i="3"/>
  <c r="C190" i="3"/>
  <c r="B190" i="3"/>
  <c r="C189" i="3"/>
  <c r="B189" i="3"/>
  <c r="C188" i="3"/>
  <c r="B188" i="3"/>
  <c r="C187" i="3"/>
  <c r="B187" i="3"/>
  <c r="C186" i="3"/>
  <c r="B186" i="3"/>
  <c r="C185" i="3"/>
  <c r="B185" i="3"/>
  <c r="C184" i="3"/>
  <c r="B184" i="3"/>
  <c r="C183" i="3"/>
  <c r="B183" i="3"/>
  <c r="C182" i="3"/>
  <c r="B182" i="3"/>
  <c r="C181" i="3"/>
  <c r="B181" i="3"/>
  <c r="C180" i="3"/>
  <c r="B180" i="3"/>
  <c r="C179" i="3"/>
  <c r="B179" i="3"/>
  <c r="C178" i="3"/>
  <c r="B178" i="3"/>
  <c r="C177" i="3"/>
  <c r="B177" i="3"/>
  <c r="C176" i="3"/>
  <c r="B176" i="3"/>
  <c r="C175" i="3"/>
  <c r="B175" i="3"/>
  <c r="C174" i="3"/>
  <c r="B174" i="3"/>
  <c r="C173" i="3"/>
  <c r="B173" i="3"/>
  <c r="C172" i="3"/>
  <c r="B172" i="3"/>
  <c r="C171" i="3"/>
  <c r="B171" i="3"/>
  <c r="C170" i="3"/>
  <c r="B170" i="3"/>
  <c r="C169" i="3"/>
  <c r="B169" i="3"/>
  <c r="C168" i="3"/>
  <c r="B168" i="3"/>
  <c r="C167" i="3"/>
  <c r="B167" i="3"/>
  <c r="C166" i="3"/>
  <c r="B166" i="3"/>
  <c r="C165" i="3"/>
  <c r="B165" i="3"/>
  <c r="C164" i="3"/>
  <c r="B164" i="3"/>
  <c r="C163" i="3"/>
  <c r="B163" i="3"/>
  <c r="C162" i="3"/>
  <c r="B162" i="3"/>
  <c r="C161" i="3"/>
  <c r="B161" i="3"/>
  <c r="C160" i="3"/>
  <c r="B160" i="3"/>
  <c r="C159" i="3"/>
  <c r="B159" i="3"/>
  <c r="C158" i="3"/>
  <c r="B158" i="3"/>
  <c r="C157" i="3"/>
  <c r="B157" i="3"/>
  <c r="C156" i="3"/>
  <c r="B156" i="3"/>
  <c r="C155" i="3"/>
  <c r="B155" i="3"/>
  <c r="C154" i="3"/>
  <c r="B154" i="3"/>
  <c r="C153" i="3"/>
  <c r="B153" i="3"/>
  <c r="C152" i="3"/>
  <c r="B152" i="3"/>
  <c r="C151" i="3"/>
  <c r="B151" i="3"/>
  <c r="C150" i="3"/>
  <c r="B150" i="3"/>
  <c r="C149" i="3"/>
  <c r="B149" i="3"/>
  <c r="C148" i="3"/>
  <c r="B148" i="3"/>
  <c r="C147" i="3"/>
  <c r="B147" i="3"/>
  <c r="C146" i="3"/>
  <c r="B146" i="3"/>
  <c r="C145" i="3"/>
  <c r="B145" i="3"/>
  <c r="C144" i="3"/>
  <c r="B144" i="3"/>
  <c r="C143" i="3"/>
  <c r="B143" i="3"/>
  <c r="C142" i="3"/>
  <c r="B142" i="3"/>
  <c r="C141" i="3"/>
  <c r="B141" i="3"/>
  <c r="C140" i="3"/>
  <c r="B140" i="3"/>
  <c r="C139" i="3"/>
  <c r="B139" i="3"/>
  <c r="C138" i="3"/>
  <c r="B138" i="3"/>
  <c r="C137" i="3"/>
  <c r="B137" i="3"/>
  <c r="C136" i="3"/>
  <c r="B136" i="3"/>
  <c r="C135" i="3"/>
  <c r="B135" i="3"/>
  <c r="C134" i="3"/>
  <c r="B134" i="3"/>
  <c r="C133" i="3"/>
  <c r="B133" i="3"/>
  <c r="C132" i="3"/>
  <c r="B132" i="3"/>
  <c r="C131" i="3"/>
  <c r="B131" i="3"/>
  <c r="C130" i="3"/>
  <c r="B130" i="3"/>
  <c r="C129" i="3"/>
  <c r="B129" i="3"/>
  <c r="C128" i="3"/>
  <c r="B128" i="3"/>
  <c r="C127" i="3"/>
  <c r="B127" i="3"/>
  <c r="C126" i="3"/>
  <c r="B126" i="3"/>
  <c r="C125" i="3"/>
  <c r="B125" i="3"/>
  <c r="C124" i="3"/>
  <c r="B124" i="3"/>
  <c r="C123" i="3"/>
  <c r="B123" i="3"/>
  <c r="C122" i="3"/>
  <c r="B122" i="3"/>
  <c r="C121" i="3"/>
  <c r="B121" i="3"/>
  <c r="C120" i="3"/>
  <c r="B120" i="3"/>
  <c r="C119" i="3"/>
  <c r="B119" i="3"/>
  <c r="C118" i="3"/>
  <c r="B118" i="3"/>
  <c r="C117" i="3"/>
  <c r="B117" i="3"/>
  <c r="C116" i="3"/>
  <c r="B116" i="3"/>
  <c r="C115" i="3"/>
  <c r="B115" i="3"/>
  <c r="C114" i="3"/>
  <c r="B114" i="3"/>
  <c r="C113" i="3"/>
  <c r="B113" i="3"/>
  <c r="C112" i="3"/>
  <c r="B112" i="3"/>
  <c r="C111" i="3"/>
  <c r="B111" i="3"/>
  <c r="C110" i="3"/>
  <c r="B110" i="3"/>
  <c r="C109" i="3"/>
  <c r="B109" i="3"/>
  <c r="C108" i="3"/>
  <c r="B108" i="3"/>
  <c r="C107" i="3"/>
  <c r="B107" i="3"/>
  <c r="C106" i="3"/>
  <c r="B106" i="3"/>
  <c r="C105" i="3"/>
  <c r="B105" i="3"/>
  <c r="C104" i="3"/>
  <c r="B104" i="3"/>
  <c r="C103" i="3"/>
  <c r="B103" i="3"/>
  <c r="C102" i="3"/>
  <c r="B102" i="3"/>
  <c r="C101" i="3"/>
  <c r="B101" i="3"/>
  <c r="C100" i="3"/>
  <c r="B100" i="3"/>
  <c r="C99" i="3"/>
  <c r="B99" i="3"/>
  <c r="C98" i="3"/>
  <c r="B98" i="3"/>
  <c r="C97" i="3"/>
  <c r="B97" i="3"/>
  <c r="C96" i="3"/>
  <c r="B96" i="3"/>
  <c r="C95" i="3"/>
  <c r="B95" i="3"/>
  <c r="C94" i="3"/>
  <c r="B94" i="3"/>
  <c r="C93" i="3"/>
  <c r="B93" i="3"/>
  <c r="C92" i="3"/>
  <c r="B92" i="3"/>
  <c r="C91" i="3"/>
  <c r="B91" i="3"/>
  <c r="C90" i="3"/>
  <c r="B90" i="3"/>
  <c r="C89" i="3"/>
  <c r="B89" i="3"/>
  <c r="C88" i="3"/>
  <c r="B88" i="3"/>
  <c r="C87" i="3"/>
  <c r="B87" i="3"/>
  <c r="C86" i="3"/>
  <c r="B86" i="3"/>
  <c r="C85" i="3"/>
  <c r="B85" i="3"/>
  <c r="C84" i="3"/>
  <c r="B84" i="3"/>
  <c r="C83" i="3"/>
  <c r="B83" i="3"/>
  <c r="C82" i="3"/>
  <c r="B82" i="3"/>
  <c r="C81" i="3"/>
  <c r="B81" i="3"/>
  <c r="C80" i="3"/>
  <c r="B80" i="3"/>
  <c r="C79" i="3"/>
  <c r="B79" i="3"/>
  <c r="C78" i="3"/>
  <c r="B78" i="3"/>
  <c r="C77" i="3"/>
  <c r="B77" i="3"/>
  <c r="C76" i="3"/>
  <c r="B76" i="3"/>
  <c r="C75" i="3"/>
  <c r="B75" i="3"/>
  <c r="C74" i="3"/>
  <c r="B74" i="3"/>
  <c r="C73" i="3"/>
  <c r="B73" i="3"/>
  <c r="C72" i="3"/>
  <c r="B72" i="3"/>
  <c r="C71" i="3"/>
  <c r="B71" i="3"/>
  <c r="C70" i="3"/>
  <c r="B70" i="3"/>
  <c r="C69" i="3"/>
  <c r="B69" i="3"/>
  <c r="C68" i="3"/>
  <c r="B68" i="3"/>
  <c r="C67" i="3"/>
  <c r="B67" i="3"/>
  <c r="C66" i="3"/>
  <c r="B66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402" i="1"/>
  <c r="B402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F19" i="10" l="1"/>
  <c r="B19" i="10"/>
  <c r="B18" i="10"/>
  <c r="S16" i="5"/>
  <c r="S32" i="5"/>
  <c r="Q4" i="5"/>
  <c r="Q12" i="5"/>
  <c r="Q24" i="5"/>
  <c r="Q36" i="5"/>
  <c r="C14" i="10"/>
  <c r="C16" i="10" s="1"/>
  <c r="B14" i="10"/>
  <c r="B16" i="10" s="1"/>
  <c r="S8" i="5"/>
  <c r="Q3" i="5"/>
  <c r="Q20" i="5"/>
  <c r="Q28" i="5"/>
  <c r="Q40" i="5"/>
  <c r="R3" i="5"/>
  <c r="R4" i="5"/>
  <c r="S5" i="5"/>
  <c r="P6" i="5"/>
  <c r="Q7" i="5"/>
  <c r="R8" i="5"/>
  <c r="S9" i="5"/>
  <c r="P10" i="5"/>
  <c r="Q11" i="5"/>
  <c r="R12" i="5"/>
  <c r="S13" i="5"/>
  <c r="P14" i="5"/>
  <c r="Q15" i="5"/>
  <c r="R16" i="5"/>
  <c r="S17" i="5"/>
  <c r="P18" i="5"/>
  <c r="Q19" i="5"/>
  <c r="R20" i="5"/>
  <c r="S21" i="5"/>
  <c r="P22" i="5"/>
  <c r="Q23" i="5"/>
  <c r="R24" i="5"/>
  <c r="S25" i="5"/>
  <c r="P26" i="5"/>
  <c r="Q27" i="5"/>
  <c r="R28" i="5"/>
  <c r="S29" i="5"/>
  <c r="P30" i="5"/>
  <c r="Q31" i="5"/>
  <c r="R32" i="5"/>
  <c r="S33" i="5"/>
  <c r="P34" i="5"/>
  <c r="Q35" i="5"/>
  <c r="R36" i="5"/>
  <c r="S37" i="5"/>
  <c r="P38" i="5"/>
  <c r="Q39" i="5"/>
  <c r="R40" i="5"/>
  <c r="S41" i="5"/>
  <c r="P42" i="5"/>
  <c r="Q43" i="5"/>
  <c r="S44" i="5"/>
  <c r="P45" i="5"/>
  <c r="S46" i="5"/>
  <c r="P47" i="5"/>
  <c r="S48" i="5"/>
  <c r="P49" i="5"/>
  <c r="S50" i="5"/>
  <c r="P51" i="5"/>
  <c r="S52" i="5"/>
  <c r="P53" i="5"/>
  <c r="S54" i="5"/>
  <c r="P55" i="5"/>
  <c r="S56" i="5"/>
  <c r="P57" i="5"/>
  <c r="S58" i="5"/>
  <c r="P59" i="5"/>
  <c r="S60" i="5"/>
  <c r="P61" i="5"/>
  <c r="S62" i="5"/>
  <c r="P63" i="5"/>
  <c r="S64" i="5"/>
  <c r="P65" i="5"/>
  <c r="S66" i="5"/>
  <c r="P67" i="5"/>
  <c r="S68" i="5"/>
  <c r="P69" i="5"/>
  <c r="S70" i="5"/>
  <c r="P71" i="5"/>
  <c r="S72" i="5"/>
  <c r="P73" i="5"/>
  <c r="S74" i="5"/>
  <c r="P75" i="5"/>
  <c r="S76" i="5"/>
  <c r="P77" i="5"/>
  <c r="S78" i="5"/>
  <c r="P79" i="5"/>
  <c r="S80" i="5"/>
  <c r="P81" i="5"/>
  <c r="S82" i="5"/>
  <c r="P83" i="5"/>
  <c r="S84" i="5"/>
  <c r="P85" i="5"/>
  <c r="S86" i="5"/>
  <c r="P87" i="5"/>
  <c r="S88" i="5"/>
  <c r="P89" i="5"/>
  <c r="S90" i="5"/>
  <c r="P91" i="5"/>
  <c r="S92" i="5"/>
  <c r="P93" i="5"/>
  <c r="S94" i="5"/>
  <c r="P95" i="5"/>
  <c r="S96" i="5"/>
  <c r="P97" i="5"/>
  <c r="S98" i="5"/>
  <c r="P99" i="5"/>
  <c r="S100" i="5"/>
  <c r="P101" i="5"/>
  <c r="S102" i="5"/>
  <c r="P103" i="5"/>
  <c r="S104" i="5"/>
  <c r="P105" i="5"/>
  <c r="S106" i="5"/>
  <c r="P107" i="5"/>
  <c r="S108" i="5"/>
  <c r="P109" i="5"/>
  <c r="S110" i="5"/>
  <c r="P111" i="5"/>
  <c r="S112" i="5"/>
  <c r="P113" i="5"/>
  <c r="S114" i="5"/>
  <c r="P115" i="5"/>
  <c r="S116" i="5"/>
  <c r="P117" i="5"/>
  <c r="S118" i="5"/>
  <c r="P119" i="5"/>
  <c r="S120" i="5"/>
  <c r="P121" i="5"/>
  <c r="S122" i="5"/>
  <c r="P123" i="5"/>
  <c r="S124" i="5"/>
  <c r="P125" i="5"/>
  <c r="S126" i="5"/>
  <c r="P127" i="5"/>
  <c r="S128" i="5"/>
  <c r="P129" i="5"/>
  <c r="S130" i="5"/>
  <c r="P131" i="5"/>
  <c r="S132" i="5"/>
  <c r="P133" i="5"/>
  <c r="S134" i="5"/>
  <c r="P135" i="5"/>
  <c r="S136" i="5"/>
  <c r="P137" i="5"/>
  <c r="S138" i="5"/>
  <c r="P139" i="5"/>
  <c r="S140" i="5"/>
  <c r="P141" i="5"/>
  <c r="S142" i="5"/>
  <c r="P143" i="5"/>
  <c r="S144" i="5"/>
  <c r="P145" i="5"/>
  <c r="S146" i="5"/>
  <c r="P147" i="5"/>
  <c r="S148" i="5"/>
  <c r="P149" i="5"/>
  <c r="S150" i="5"/>
  <c r="P151" i="5"/>
  <c r="S152" i="5"/>
  <c r="P153" i="5"/>
  <c r="S154" i="5"/>
  <c r="P155" i="5"/>
  <c r="S156" i="5"/>
  <c r="P157" i="5"/>
  <c r="S158" i="5"/>
  <c r="P159" i="5"/>
  <c r="S160" i="5"/>
  <c r="P161" i="5"/>
  <c r="S162" i="5"/>
  <c r="P163" i="5"/>
  <c r="S164" i="5"/>
  <c r="P165" i="5"/>
  <c r="S166" i="5"/>
  <c r="P167" i="5"/>
  <c r="S168" i="5"/>
  <c r="P169" i="5"/>
  <c r="S170" i="5"/>
  <c r="P171" i="5"/>
  <c r="S172" i="5"/>
  <c r="P173" i="5"/>
  <c r="S174" i="5"/>
  <c r="P175" i="5"/>
  <c r="S176" i="5"/>
  <c r="P177" i="5"/>
  <c r="S178" i="5"/>
  <c r="P179" i="5"/>
  <c r="S180" i="5"/>
  <c r="P181" i="5"/>
  <c r="S182" i="5"/>
  <c r="P183" i="5"/>
  <c r="S184" i="5"/>
  <c r="P185" i="5"/>
  <c r="S186" i="5"/>
  <c r="P187" i="5"/>
  <c r="S188" i="5"/>
  <c r="P189" i="5"/>
  <c r="S190" i="5"/>
  <c r="P191" i="5"/>
  <c r="S192" i="5"/>
  <c r="P193" i="5"/>
  <c r="S194" i="5"/>
  <c r="P195" i="5"/>
  <c r="S196" i="5"/>
  <c r="P197" i="5"/>
  <c r="S198" i="5"/>
  <c r="P199" i="5"/>
  <c r="S200" i="5"/>
  <c r="P201" i="5"/>
  <c r="S202" i="5"/>
  <c r="P203" i="5"/>
  <c r="S204" i="5"/>
  <c r="P205" i="5"/>
  <c r="S206" i="5"/>
  <c r="P207" i="5"/>
  <c r="S208" i="5"/>
  <c r="P209" i="5"/>
  <c r="S210" i="5"/>
  <c r="P211" i="5"/>
  <c r="S212" i="5"/>
  <c r="P213" i="5"/>
  <c r="S214" i="5"/>
  <c r="P215" i="5"/>
  <c r="S216" i="5"/>
  <c r="P217" i="5"/>
  <c r="S220" i="5"/>
  <c r="P221" i="5"/>
  <c r="S224" i="5"/>
  <c r="P225" i="5"/>
  <c r="S228" i="5"/>
  <c r="P229" i="5"/>
  <c r="S232" i="5"/>
  <c r="P233" i="5"/>
  <c r="S236" i="5"/>
  <c r="P237" i="5"/>
  <c r="S240" i="5"/>
  <c r="P241" i="5"/>
  <c r="S244" i="5"/>
  <c r="P245" i="5"/>
  <c r="S248" i="5"/>
  <c r="P249" i="5"/>
  <c r="S252" i="5"/>
  <c r="P253" i="5"/>
  <c r="S256" i="5"/>
  <c r="P257" i="5"/>
  <c r="S260" i="5"/>
  <c r="P261" i="5"/>
  <c r="S264" i="5"/>
  <c r="P265" i="5"/>
  <c r="S268" i="5"/>
  <c r="P269" i="5"/>
  <c r="S272" i="5"/>
  <c r="P273" i="5"/>
  <c r="S276" i="5"/>
  <c r="P277" i="5"/>
  <c r="S280" i="5"/>
  <c r="P281" i="5"/>
  <c r="S284" i="5"/>
  <c r="P285" i="5"/>
  <c r="S288" i="5"/>
  <c r="P289" i="5"/>
  <c r="S292" i="5"/>
  <c r="P293" i="5"/>
  <c r="S296" i="5"/>
  <c r="P297" i="5"/>
  <c r="S300" i="5"/>
  <c r="P301" i="5"/>
  <c r="S304" i="5"/>
  <c r="P305" i="5"/>
  <c r="S308" i="5"/>
  <c r="P309" i="5"/>
  <c r="S312" i="5"/>
  <c r="P313" i="5"/>
  <c r="S316" i="5"/>
  <c r="P317" i="5"/>
  <c r="S320" i="5"/>
  <c r="P321" i="5"/>
  <c r="S324" i="5"/>
  <c r="P325" i="5"/>
  <c r="S328" i="5"/>
  <c r="P329" i="5"/>
  <c r="S332" i="5"/>
  <c r="P333" i="5"/>
  <c r="S336" i="5"/>
  <c r="P337" i="5"/>
  <c r="S340" i="5"/>
  <c r="P341" i="5"/>
  <c r="S344" i="5"/>
  <c r="P345" i="5"/>
  <c r="S348" i="5"/>
  <c r="P349" i="5"/>
  <c r="S352" i="5"/>
  <c r="P353" i="5"/>
  <c r="S356" i="5"/>
  <c r="P357" i="5"/>
  <c r="Q360" i="5"/>
  <c r="R361" i="5"/>
  <c r="Q362" i="5"/>
  <c r="R365" i="5"/>
  <c r="Q366" i="5"/>
  <c r="S374" i="5"/>
  <c r="P375" i="5"/>
  <c r="S378" i="5"/>
  <c r="P379" i="5"/>
  <c r="Q380" i="5"/>
  <c r="S383" i="5"/>
  <c r="P384" i="5"/>
  <c r="S388" i="5"/>
  <c r="R401" i="5"/>
  <c r="R399" i="5"/>
  <c r="R395" i="5"/>
  <c r="R391" i="5"/>
  <c r="R402" i="5"/>
  <c r="R388" i="5"/>
  <c r="R384" i="5"/>
  <c r="R380" i="5"/>
  <c r="R376" i="5"/>
  <c r="R372" i="5"/>
  <c r="R368" i="5"/>
  <c r="R364" i="5"/>
  <c r="R360" i="5"/>
  <c r="R400" i="5"/>
  <c r="R396" i="5"/>
  <c r="R392" i="5"/>
  <c r="R387" i="5"/>
  <c r="R383" i="5"/>
  <c r="R379" i="5"/>
  <c r="R375" i="5"/>
  <c r="R371" i="5"/>
  <c r="R367" i="5"/>
  <c r="R363" i="5"/>
  <c r="R359" i="5"/>
  <c r="R354" i="5"/>
  <c r="R350" i="5"/>
  <c r="R346" i="5"/>
  <c r="R342" i="5"/>
  <c r="R338" i="5"/>
  <c r="R334" i="5"/>
  <c r="R330" i="5"/>
  <c r="R326" i="5"/>
  <c r="R322" i="5"/>
  <c r="R318" i="5"/>
  <c r="R314" i="5"/>
  <c r="R310" i="5"/>
  <c r="R306" i="5"/>
  <c r="R302" i="5"/>
  <c r="R298" i="5"/>
  <c r="R294" i="5"/>
  <c r="R290" i="5"/>
  <c r="R286" i="5"/>
  <c r="R282" i="5"/>
  <c r="R278" i="5"/>
  <c r="R274" i="5"/>
  <c r="R270" i="5"/>
  <c r="R266" i="5"/>
  <c r="R262" i="5"/>
  <c r="R258" i="5"/>
  <c r="R254" i="5"/>
  <c r="R250" i="5"/>
  <c r="R246" i="5"/>
  <c r="R242" i="5"/>
  <c r="R238" i="5"/>
  <c r="R234" i="5"/>
  <c r="R230" i="5"/>
  <c r="R226" i="5"/>
  <c r="R222" i="5"/>
  <c r="R218" i="5"/>
  <c r="R214" i="5"/>
  <c r="R210" i="5"/>
  <c r="R206" i="5"/>
  <c r="R202" i="5"/>
  <c r="R198" i="5"/>
  <c r="R194" i="5"/>
  <c r="R190" i="5"/>
  <c r="R186" i="5"/>
  <c r="R182" i="5"/>
  <c r="R178" i="5"/>
  <c r="R174" i="5"/>
  <c r="R170" i="5"/>
  <c r="R166" i="5"/>
  <c r="R162" i="5"/>
  <c r="R158" i="5"/>
  <c r="R154" i="5"/>
  <c r="R150" i="5"/>
  <c r="R146" i="5"/>
  <c r="R142" i="5"/>
  <c r="R138" i="5"/>
  <c r="R134" i="5"/>
  <c r="R130" i="5"/>
  <c r="R126" i="5"/>
  <c r="R122" i="5"/>
  <c r="R118" i="5"/>
  <c r="R114" i="5"/>
  <c r="R110" i="5"/>
  <c r="R106" i="5"/>
  <c r="R102" i="5"/>
  <c r="R98" i="5"/>
  <c r="R94" i="5"/>
  <c r="R90" i="5"/>
  <c r="R86" i="5"/>
  <c r="R82" i="5"/>
  <c r="R78" i="5"/>
  <c r="R74" i="5"/>
  <c r="R70" i="5"/>
  <c r="R66" i="5"/>
  <c r="R62" i="5"/>
  <c r="R58" i="5"/>
  <c r="R54" i="5"/>
  <c r="R50" i="5"/>
  <c r="R46" i="5"/>
  <c r="R382" i="5"/>
  <c r="R374" i="5"/>
  <c r="R366" i="5"/>
  <c r="R358" i="5"/>
  <c r="R355" i="5"/>
  <c r="R351" i="5"/>
  <c r="R347" i="5"/>
  <c r="R343" i="5"/>
  <c r="R339" i="5"/>
  <c r="R335" i="5"/>
  <c r="R331" i="5"/>
  <c r="R327" i="5"/>
  <c r="R323" i="5"/>
  <c r="R319" i="5"/>
  <c r="R315" i="5"/>
  <c r="R311" i="5"/>
  <c r="R307" i="5"/>
  <c r="R303" i="5"/>
  <c r="R299" i="5"/>
  <c r="R295" i="5"/>
  <c r="R291" i="5"/>
  <c r="R287" i="5"/>
  <c r="R283" i="5"/>
  <c r="R279" i="5"/>
  <c r="R275" i="5"/>
  <c r="R271" i="5"/>
  <c r="R267" i="5"/>
  <c r="R263" i="5"/>
  <c r="R259" i="5"/>
  <c r="R255" i="5"/>
  <c r="R251" i="5"/>
  <c r="R247" i="5"/>
  <c r="R243" i="5"/>
  <c r="R239" i="5"/>
  <c r="R235" i="5"/>
  <c r="R231" i="5"/>
  <c r="R227" i="5"/>
  <c r="R223" i="5"/>
  <c r="R219" i="5"/>
  <c r="P3" i="5"/>
  <c r="S402" i="5"/>
  <c r="S400" i="5"/>
  <c r="Q398" i="5"/>
  <c r="P397" i="5"/>
  <c r="S396" i="5"/>
  <c r="Q394" i="5"/>
  <c r="P393" i="5"/>
  <c r="S392" i="5"/>
  <c r="Q390" i="5"/>
  <c r="P401" i="5"/>
  <c r="P400" i="5"/>
  <c r="S399" i="5"/>
  <c r="P398" i="5"/>
  <c r="S397" i="5"/>
  <c r="P396" i="5"/>
  <c r="S395" i="5"/>
  <c r="P394" i="5"/>
  <c r="S393" i="5"/>
  <c r="P392" i="5"/>
  <c r="S391" i="5"/>
  <c r="P390" i="5"/>
  <c r="S389" i="5"/>
  <c r="Q387" i="5"/>
  <c r="P386" i="5"/>
  <c r="S385" i="5"/>
  <c r="Q383" i="5"/>
  <c r="P382" i="5"/>
  <c r="S381" i="5"/>
  <c r="Q379" i="5"/>
  <c r="P378" i="5"/>
  <c r="S377" i="5"/>
  <c r="Q375" i="5"/>
  <c r="P374" i="5"/>
  <c r="S373" i="5"/>
  <c r="Q371" i="5"/>
  <c r="P370" i="5"/>
  <c r="S369" i="5"/>
  <c r="Q367" i="5"/>
  <c r="P366" i="5"/>
  <c r="S365" i="5"/>
  <c r="Q363" i="5"/>
  <c r="P362" i="5"/>
  <c r="S361" i="5"/>
  <c r="Q359" i="5"/>
  <c r="P358" i="5"/>
  <c r="S357" i="5"/>
  <c r="Q402" i="5"/>
  <c r="Q397" i="5"/>
  <c r="Q393" i="5"/>
  <c r="Q389" i="5"/>
  <c r="Q385" i="5"/>
  <c r="Q381" i="5"/>
  <c r="Q377" i="5"/>
  <c r="Q373" i="5"/>
  <c r="Q369" i="5"/>
  <c r="Q365" i="5"/>
  <c r="Q361" i="5"/>
  <c r="Q357" i="5"/>
  <c r="P356" i="5"/>
  <c r="S355" i="5"/>
  <c r="Q353" i="5"/>
  <c r="P352" i="5"/>
  <c r="S351" i="5"/>
  <c r="Q349" i="5"/>
  <c r="P348" i="5"/>
  <c r="S347" i="5"/>
  <c r="Q345" i="5"/>
  <c r="P344" i="5"/>
  <c r="S343" i="5"/>
  <c r="Q341" i="5"/>
  <c r="P340" i="5"/>
  <c r="S339" i="5"/>
  <c r="Q337" i="5"/>
  <c r="P336" i="5"/>
  <c r="S335" i="5"/>
  <c r="Q333" i="5"/>
  <c r="P332" i="5"/>
  <c r="S331" i="5"/>
  <c r="Q329" i="5"/>
  <c r="P328" i="5"/>
  <c r="S327" i="5"/>
  <c r="Q325" i="5"/>
  <c r="P324" i="5"/>
  <c r="S323" i="5"/>
  <c r="Q321" i="5"/>
  <c r="P320" i="5"/>
  <c r="S319" i="5"/>
  <c r="Q317" i="5"/>
  <c r="P316" i="5"/>
  <c r="S315" i="5"/>
  <c r="Q313" i="5"/>
  <c r="P312" i="5"/>
  <c r="S311" i="5"/>
  <c r="Q309" i="5"/>
  <c r="P308" i="5"/>
  <c r="S307" i="5"/>
  <c r="Q305" i="5"/>
  <c r="P304" i="5"/>
  <c r="S303" i="5"/>
  <c r="Q301" i="5"/>
  <c r="P300" i="5"/>
  <c r="S299" i="5"/>
  <c r="Q297" i="5"/>
  <c r="P296" i="5"/>
  <c r="S295" i="5"/>
  <c r="Q293" i="5"/>
  <c r="P292" i="5"/>
  <c r="S291" i="5"/>
  <c r="Q289" i="5"/>
  <c r="P288" i="5"/>
  <c r="S287" i="5"/>
  <c r="Q285" i="5"/>
  <c r="P284" i="5"/>
  <c r="S283" i="5"/>
  <c r="Q281" i="5"/>
  <c r="P280" i="5"/>
  <c r="S279" i="5"/>
  <c r="Q277" i="5"/>
  <c r="P276" i="5"/>
  <c r="S275" i="5"/>
  <c r="Q273" i="5"/>
  <c r="P272" i="5"/>
  <c r="S271" i="5"/>
  <c r="Q269" i="5"/>
  <c r="P268" i="5"/>
  <c r="S267" i="5"/>
  <c r="Q265" i="5"/>
  <c r="P264" i="5"/>
  <c r="S263" i="5"/>
  <c r="Q261" i="5"/>
  <c r="P260" i="5"/>
  <c r="S259" i="5"/>
  <c r="Q257" i="5"/>
  <c r="P256" i="5"/>
  <c r="S255" i="5"/>
  <c r="Q253" i="5"/>
  <c r="P252" i="5"/>
  <c r="S251" i="5"/>
  <c r="Q249" i="5"/>
  <c r="P248" i="5"/>
  <c r="S247" i="5"/>
  <c r="Q245" i="5"/>
  <c r="P244" i="5"/>
  <c r="S243" i="5"/>
  <c r="Q241" i="5"/>
  <c r="P240" i="5"/>
  <c r="S239" i="5"/>
  <c r="Q237" i="5"/>
  <c r="P236" i="5"/>
  <c r="S235" i="5"/>
  <c r="Q233" i="5"/>
  <c r="P232" i="5"/>
  <c r="S231" i="5"/>
  <c r="Q229" i="5"/>
  <c r="P228" i="5"/>
  <c r="S227" i="5"/>
  <c r="Q225" i="5"/>
  <c r="P224" i="5"/>
  <c r="S223" i="5"/>
  <c r="Q221" i="5"/>
  <c r="P220" i="5"/>
  <c r="S219" i="5"/>
  <c r="Q217" i="5"/>
  <c r="P216" i="5"/>
  <c r="S215" i="5"/>
  <c r="Q213" i="5"/>
  <c r="P212" i="5"/>
  <c r="S211" i="5"/>
  <c r="Q209" i="5"/>
  <c r="P208" i="5"/>
  <c r="S207" i="5"/>
  <c r="Q205" i="5"/>
  <c r="P204" i="5"/>
  <c r="S203" i="5"/>
  <c r="Q201" i="5"/>
  <c r="P200" i="5"/>
  <c r="S199" i="5"/>
  <c r="Q197" i="5"/>
  <c r="P196" i="5"/>
  <c r="S195" i="5"/>
  <c r="Q193" i="5"/>
  <c r="P192" i="5"/>
  <c r="S191" i="5"/>
  <c r="Q189" i="5"/>
  <c r="P188" i="5"/>
  <c r="S187" i="5"/>
  <c r="Q185" i="5"/>
  <c r="P184" i="5"/>
  <c r="S183" i="5"/>
  <c r="Q181" i="5"/>
  <c r="P180" i="5"/>
  <c r="S179" i="5"/>
  <c r="Q177" i="5"/>
  <c r="P176" i="5"/>
  <c r="S175" i="5"/>
  <c r="Q173" i="5"/>
  <c r="P172" i="5"/>
  <c r="S171" i="5"/>
  <c r="Q169" i="5"/>
  <c r="P168" i="5"/>
  <c r="S167" i="5"/>
  <c r="Q165" i="5"/>
  <c r="P164" i="5"/>
  <c r="S163" i="5"/>
  <c r="Q161" i="5"/>
  <c r="P160" i="5"/>
  <c r="S159" i="5"/>
  <c r="Q157" i="5"/>
  <c r="P156" i="5"/>
  <c r="S155" i="5"/>
  <c r="Q153" i="5"/>
  <c r="P152" i="5"/>
  <c r="S151" i="5"/>
  <c r="Q149" i="5"/>
  <c r="P148" i="5"/>
  <c r="S147" i="5"/>
  <c r="Q145" i="5"/>
  <c r="P144" i="5"/>
  <c r="S143" i="5"/>
  <c r="Q141" i="5"/>
  <c r="P140" i="5"/>
  <c r="S139" i="5"/>
  <c r="Q137" i="5"/>
  <c r="P136" i="5"/>
  <c r="S135" i="5"/>
  <c r="Q133" i="5"/>
  <c r="P132" i="5"/>
  <c r="S131" i="5"/>
  <c r="Q129" i="5"/>
  <c r="P128" i="5"/>
  <c r="S127" i="5"/>
  <c r="Q125" i="5"/>
  <c r="P124" i="5"/>
  <c r="S123" i="5"/>
  <c r="Q121" i="5"/>
  <c r="P120" i="5"/>
  <c r="S119" i="5"/>
  <c r="Q117" i="5"/>
  <c r="P116" i="5"/>
  <c r="S115" i="5"/>
  <c r="Q113" i="5"/>
  <c r="P112" i="5"/>
  <c r="S111" i="5"/>
  <c r="Q109" i="5"/>
  <c r="P108" i="5"/>
  <c r="S107" i="5"/>
  <c r="Q105" i="5"/>
  <c r="P104" i="5"/>
  <c r="S103" i="5"/>
  <c r="Q101" i="5"/>
  <c r="P100" i="5"/>
  <c r="S99" i="5"/>
  <c r="Q97" i="5"/>
  <c r="P96" i="5"/>
  <c r="S95" i="5"/>
  <c r="Q93" i="5"/>
  <c r="P92" i="5"/>
  <c r="S91" i="5"/>
  <c r="Q89" i="5"/>
  <c r="P88" i="5"/>
  <c r="S87" i="5"/>
  <c r="Q85" i="5"/>
  <c r="P84" i="5"/>
  <c r="S83" i="5"/>
  <c r="Q81" i="5"/>
  <c r="P80" i="5"/>
  <c r="S79" i="5"/>
  <c r="Q77" i="5"/>
  <c r="P76" i="5"/>
  <c r="S75" i="5"/>
  <c r="Q73" i="5"/>
  <c r="P72" i="5"/>
  <c r="S71" i="5"/>
  <c r="Q69" i="5"/>
  <c r="P68" i="5"/>
  <c r="S67" i="5"/>
  <c r="Q65" i="5"/>
  <c r="P64" i="5"/>
  <c r="S63" i="5"/>
  <c r="Q61" i="5"/>
  <c r="P60" i="5"/>
  <c r="S59" i="5"/>
  <c r="Q57" i="5"/>
  <c r="P56" i="5"/>
  <c r="S55" i="5"/>
  <c r="Q53" i="5"/>
  <c r="P52" i="5"/>
  <c r="S51" i="5"/>
  <c r="Q49" i="5"/>
  <c r="P48" i="5"/>
  <c r="S47" i="5"/>
  <c r="Q45" i="5"/>
  <c r="P44" i="5"/>
  <c r="P402" i="5"/>
  <c r="S401" i="5"/>
  <c r="P399" i="5"/>
  <c r="S398" i="5"/>
  <c r="P391" i="5"/>
  <c r="S390" i="5"/>
  <c r="P388" i="5"/>
  <c r="S387" i="5"/>
  <c r="P385" i="5"/>
  <c r="S384" i="5"/>
  <c r="P380" i="5"/>
  <c r="S379" i="5"/>
  <c r="P377" i="5"/>
  <c r="S376" i="5"/>
  <c r="P372" i="5"/>
  <c r="S371" i="5"/>
  <c r="P369" i="5"/>
  <c r="S368" i="5"/>
  <c r="P364" i="5"/>
  <c r="S363" i="5"/>
  <c r="P361" i="5"/>
  <c r="S360" i="5"/>
  <c r="Q356" i="5"/>
  <c r="P354" i="5"/>
  <c r="S353" i="5"/>
  <c r="Q352" i="5"/>
  <c r="P350" i="5"/>
  <c r="S349" i="5"/>
  <c r="Q348" i="5"/>
  <c r="P346" i="5"/>
  <c r="S345" i="5"/>
  <c r="Q344" i="5"/>
  <c r="P342" i="5"/>
  <c r="S341" i="5"/>
  <c r="Q340" i="5"/>
  <c r="P338" i="5"/>
  <c r="S337" i="5"/>
  <c r="Q336" i="5"/>
  <c r="P334" i="5"/>
  <c r="S333" i="5"/>
  <c r="Q332" i="5"/>
  <c r="P330" i="5"/>
  <c r="S329" i="5"/>
  <c r="Q328" i="5"/>
  <c r="P326" i="5"/>
  <c r="S325" i="5"/>
  <c r="Q324" i="5"/>
  <c r="P322" i="5"/>
  <c r="S321" i="5"/>
  <c r="Q320" i="5"/>
  <c r="P318" i="5"/>
  <c r="S317" i="5"/>
  <c r="Q316" i="5"/>
  <c r="P314" i="5"/>
  <c r="S313" i="5"/>
  <c r="Q312" i="5"/>
  <c r="P310" i="5"/>
  <c r="S309" i="5"/>
  <c r="Q308" i="5"/>
  <c r="P306" i="5"/>
  <c r="S305" i="5"/>
  <c r="Q304" i="5"/>
  <c r="P302" i="5"/>
  <c r="S301" i="5"/>
  <c r="Q300" i="5"/>
  <c r="P298" i="5"/>
  <c r="S297" i="5"/>
  <c r="Q296" i="5"/>
  <c r="P294" i="5"/>
  <c r="S293" i="5"/>
  <c r="Q292" i="5"/>
  <c r="P290" i="5"/>
  <c r="S289" i="5"/>
  <c r="Q288" i="5"/>
  <c r="P286" i="5"/>
  <c r="S285" i="5"/>
  <c r="Q284" i="5"/>
  <c r="P282" i="5"/>
  <c r="S281" i="5"/>
  <c r="Q280" i="5"/>
  <c r="P278" i="5"/>
  <c r="S277" i="5"/>
  <c r="Q276" i="5"/>
  <c r="P274" i="5"/>
  <c r="S273" i="5"/>
  <c r="Q272" i="5"/>
  <c r="P270" i="5"/>
  <c r="S269" i="5"/>
  <c r="Q268" i="5"/>
  <c r="P266" i="5"/>
  <c r="S265" i="5"/>
  <c r="Q264" i="5"/>
  <c r="P262" i="5"/>
  <c r="S261" i="5"/>
  <c r="Q260" i="5"/>
  <c r="P258" i="5"/>
  <c r="S257" i="5"/>
  <c r="Q256" i="5"/>
  <c r="P254" i="5"/>
  <c r="S253" i="5"/>
  <c r="Q252" i="5"/>
  <c r="P250" i="5"/>
  <c r="S249" i="5"/>
  <c r="Q248" i="5"/>
  <c r="P246" i="5"/>
  <c r="S245" i="5"/>
  <c r="Q244" i="5"/>
  <c r="P242" i="5"/>
  <c r="S241" i="5"/>
  <c r="Q240" i="5"/>
  <c r="P238" i="5"/>
  <c r="S237" i="5"/>
  <c r="Q236" i="5"/>
  <c r="P234" i="5"/>
  <c r="S233" i="5"/>
  <c r="Q232" i="5"/>
  <c r="P230" i="5"/>
  <c r="S229" i="5"/>
  <c r="Q228" i="5"/>
  <c r="P226" i="5"/>
  <c r="S225" i="5"/>
  <c r="Q224" i="5"/>
  <c r="P222" i="5"/>
  <c r="S221" i="5"/>
  <c r="Q220" i="5"/>
  <c r="P218" i="5"/>
  <c r="S217" i="5"/>
  <c r="P4" i="5"/>
  <c r="Q5" i="5"/>
  <c r="R6" i="5"/>
  <c r="S7" i="5"/>
  <c r="P8" i="5"/>
  <c r="Q9" i="5"/>
  <c r="R10" i="5"/>
  <c r="S11" i="5"/>
  <c r="P12" i="5"/>
  <c r="Q13" i="5"/>
  <c r="R14" i="5"/>
  <c r="S15" i="5"/>
  <c r="P16" i="5"/>
  <c r="Q17" i="5"/>
  <c r="R18" i="5"/>
  <c r="S19" i="5"/>
  <c r="P20" i="5"/>
  <c r="Q21" i="5"/>
  <c r="R22" i="5"/>
  <c r="S23" i="5"/>
  <c r="P24" i="5"/>
  <c r="Q25" i="5"/>
  <c r="R26" i="5"/>
  <c r="S27" i="5"/>
  <c r="P28" i="5"/>
  <c r="Q29" i="5"/>
  <c r="R30" i="5"/>
  <c r="S31" i="5"/>
  <c r="P32" i="5"/>
  <c r="Q33" i="5"/>
  <c r="R34" i="5"/>
  <c r="S35" i="5"/>
  <c r="P36" i="5"/>
  <c r="Q37" i="5"/>
  <c r="R38" i="5"/>
  <c r="S39" i="5"/>
  <c r="P40" i="5"/>
  <c r="Q41" i="5"/>
  <c r="R42" i="5"/>
  <c r="S43" i="5"/>
  <c r="Q44" i="5"/>
  <c r="S45" i="5"/>
  <c r="P46" i="5"/>
  <c r="R47" i="5"/>
  <c r="Q48" i="5"/>
  <c r="S49" i="5"/>
  <c r="P50" i="5"/>
  <c r="R51" i="5"/>
  <c r="Q52" i="5"/>
  <c r="S53" i="5"/>
  <c r="P54" i="5"/>
  <c r="R55" i="5"/>
  <c r="Q56" i="5"/>
  <c r="S57" i="5"/>
  <c r="P58" i="5"/>
  <c r="R59" i="5"/>
  <c r="Q60" i="5"/>
  <c r="S61" i="5"/>
  <c r="P62" i="5"/>
  <c r="R63" i="5"/>
  <c r="Q64" i="5"/>
  <c r="S65" i="5"/>
  <c r="P66" i="5"/>
  <c r="R67" i="5"/>
  <c r="Q68" i="5"/>
  <c r="S69" i="5"/>
  <c r="P70" i="5"/>
  <c r="R71" i="5"/>
  <c r="Q72" i="5"/>
  <c r="S73" i="5"/>
  <c r="P74" i="5"/>
  <c r="R75" i="5"/>
  <c r="Q76" i="5"/>
  <c r="S77" i="5"/>
  <c r="P78" i="5"/>
  <c r="R79" i="5"/>
  <c r="Q80" i="5"/>
  <c r="S81" i="5"/>
  <c r="P82" i="5"/>
  <c r="R83" i="5"/>
  <c r="Q84" i="5"/>
  <c r="S85" i="5"/>
  <c r="P86" i="5"/>
  <c r="R87" i="5"/>
  <c r="Q88" i="5"/>
  <c r="S89" i="5"/>
  <c r="P90" i="5"/>
  <c r="R91" i="5"/>
  <c r="Q92" i="5"/>
  <c r="S93" i="5"/>
  <c r="P94" i="5"/>
  <c r="R95" i="5"/>
  <c r="Q96" i="5"/>
  <c r="S97" i="5"/>
  <c r="P98" i="5"/>
  <c r="R99" i="5"/>
  <c r="Q100" i="5"/>
  <c r="S101" i="5"/>
  <c r="P102" i="5"/>
  <c r="R103" i="5"/>
  <c r="Q104" i="5"/>
  <c r="S105" i="5"/>
  <c r="P106" i="5"/>
  <c r="R107" i="5"/>
  <c r="Q108" i="5"/>
  <c r="S109" i="5"/>
  <c r="P110" i="5"/>
  <c r="R111" i="5"/>
  <c r="Q112" i="5"/>
  <c r="S113" i="5"/>
  <c r="P114" i="5"/>
  <c r="R115" i="5"/>
  <c r="Q116" i="5"/>
  <c r="S117" i="5"/>
  <c r="P118" i="5"/>
  <c r="R119" i="5"/>
  <c r="Q120" i="5"/>
  <c r="S121" i="5"/>
  <c r="P122" i="5"/>
  <c r="R123" i="5"/>
  <c r="Q124" i="5"/>
  <c r="S125" i="5"/>
  <c r="P126" i="5"/>
  <c r="R127" i="5"/>
  <c r="Q128" i="5"/>
  <c r="S129" i="5"/>
  <c r="P130" i="5"/>
  <c r="R131" i="5"/>
  <c r="Q132" i="5"/>
  <c r="S133" i="5"/>
  <c r="P134" i="5"/>
  <c r="R135" i="5"/>
  <c r="Q136" i="5"/>
  <c r="S137" i="5"/>
  <c r="P138" i="5"/>
  <c r="R139" i="5"/>
  <c r="Q140" i="5"/>
  <c r="S141" i="5"/>
  <c r="P142" i="5"/>
  <c r="R143" i="5"/>
  <c r="Q144" i="5"/>
  <c r="S145" i="5"/>
  <c r="P146" i="5"/>
  <c r="R147" i="5"/>
  <c r="Q148" i="5"/>
  <c r="S149" i="5"/>
  <c r="P150" i="5"/>
  <c r="R151" i="5"/>
  <c r="Q152" i="5"/>
  <c r="S153" i="5"/>
  <c r="P154" i="5"/>
  <c r="R155" i="5"/>
  <c r="Q156" i="5"/>
  <c r="S157" i="5"/>
  <c r="P158" i="5"/>
  <c r="R159" i="5"/>
  <c r="Q160" i="5"/>
  <c r="S161" i="5"/>
  <c r="P162" i="5"/>
  <c r="R163" i="5"/>
  <c r="Q164" i="5"/>
  <c r="S165" i="5"/>
  <c r="P166" i="5"/>
  <c r="R167" i="5"/>
  <c r="Q168" i="5"/>
  <c r="S169" i="5"/>
  <c r="P170" i="5"/>
  <c r="R171" i="5"/>
  <c r="Q172" i="5"/>
  <c r="S173" i="5"/>
  <c r="P174" i="5"/>
  <c r="R175" i="5"/>
  <c r="Q176" i="5"/>
  <c r="S177" i="5"/>
  <c r="P178" i="5"/>
  <c r="R179" i="5"/>
  <c r="Q180" i="5"/>
  <c r="S181" i="5"/>
  <c r="P182" i="5"/>
  <c r="R183" i="5"/>
  <c r="Q184" i="5"/>
  <c r="S185" i="5"/>
  <c r="P186" i="5"/>
  <c r="R187" i="5"/>
  <c r="Q188" i="5"/>
  <c r="S189" i="5"/>
  <c r="P190" i="5"/>
  <c r="R191" i="5"/>
  <c r="Q192" i="5"/>
  <c r="S193" i="5"/>
  <c r="P194" i="5"/>
  <c r="R195" i="5"/>
  <c r="Q196" i="5"/>
  <c r="S197" i="5"/>
  <c r="P198" i="5"/>
  <c r="R199" i="5"/>
  <c r="Q200" i="5"/>
  <c r="S201" i="5"/>
  <c r="P202" i="5"/>
  <c r="R203" i="5"/>
  <c r="Q204" i="5"/>
  <c r="S205" i="5"/>
  <c r="P206" i="5"/>
  <c r="R207" i="5"/>
  <c r="Q208" i="5"/>
  <c r="S209" i="5"/>
  <c r="P210" i="5"/>
  <c r="R211" i="5"/>
  <c r="Q212" i="5"/>
  <c r="S213" i="5"/>
  <c r="P214" i="5"/>
  <c r="R215" i="5"/>
  <c r="Q216" i="5"/>
  <c r="S218" i="5"/>
  <c r="P219" i="5"/>
  <c r="S222" i="5"/>
  <c r="P223" i="5"/>
  <c r="S226" i="5"/>
  <c r="P227" i="5"/>
  <c r="S230" i="5"/>
  <c r="P231" i="5"/>
  <c r="S234" i="5"/>
  <c r="P235" i="5"/>
  <c r="S238" i="5"/>
  <c r="P239" i="5"/>
  <c r="S242" i="5"/>
  <c r="P243" i="5"/>
  <c r="S246" i="5"/>
  <c r="P247" i="5"/>
  <c r="S250" i="5"/>
  <c r="P251" i="5"/>
  <c r="S254" i="5"/>
  <c r="P255" i="5"/>
  <c r="S258" i="5"/>
  <c r="P259" i="5"/>
  <c r="S262" i="5"/>
  <c r="P263" i="5"/>
  <c r="S266" i="5"/>
  <c r="P267" i="5"/>
  <c r="S270" i="5"/>
  <c r="P271" i="5"/>
  <c r="S274" i="5"/>
  <c r="P275" i="5"/>
  <c r="S278" i="5"/>
  <c r="P279" i="5"/>
  <c r="S282" i="5"/>
  <c r="P283" i="5"/>
  <c r="S286" i="5"/>
  <c r="P287" i="5"/>
  <c r="S290" i="5"/>
  <c r="P291" i="5"/>
  <c r="S294" i="5"/>
  <c r="P295" i="5"/>
  <c r="S298" i="5"/>
  <c r="P299" i="5"/>
  <c r="S302" i="5"/>
  <c r="P303" i="5"/>
  <c r="S306" i="5"/>
  <c r="P307" i="5"/>
  <c r="S310" i="5"/>
  <c r="P311" i="5"/>
  <c r="S314" i="5"/>
  <c r="P315" i="5"/>
  <c r="S318" i="5"/>
  <c r="P319" i="5"/>
  <c r="S322" i="5"/>
  <c r="P323" i="5"/>
  <c r="S326" i="5"/>
  <c r="P327" i="5"/>
  <c r="S330" i="5"/>
  <c r="P331" i="5"/>
  <c r="S334" i="5"/>
  <c r="P335" i="5"/>
  <c r="S338" i="5"/>
  <c r="P339" i="5"/>
  <c r="S342" i="5"/>
  <c r="P343" i="5"/>
  <c r="S346" i="5"/>
  <c r="P347" i="5"/>
  <c r="S350" i="5"/>
  <c r="P351" i="5"/>
  <c r="S354" i="5"/>
  <c r="P355" i="5"/>
  <c r="S358" i="5"/>
  <c r="P359" i="5"/>
  <c r="S362" i="5"/>
  <c r="P363" i="5"/>
  <c r="Q364" i="5"/>
  <c r="S367" i="5"/>
  <c r="P368" i="5"/>
  <c r="S372" i="5"/>
  <c r="P373" i="5"/>
  <c r="Q376" i="5"/>
  <c r="R377" i="5"/>
  <c r="Q378" i="5"/>
  <c r="R381" i="5"/>
  <c r="Q382" i="5"/>
  <c r="R386" i="5"/>
  <c r="S394" i="5"/>
  <c r="P395" i="5"/>
  <c r="G20" i="10"/>
  <c r="G21" i="10" s="1"/>
  <c r="C21" i="10"/>
  <c r="G18" i="10"/>
  <c r="H34" i="10"/>
  <c r="H36" i="10" s="1"/>
  <c r="H37" i="10" s="1"/>
  <c r="D15" i="15"/>
  <c r="C15" i="15"/>
  <c r="E15" i="15"/>
  <c r="G37" i="10"/>
  <c r="E14" i="15"/>
  <c r="C14" i="15"/>
  <c r="D14" i="15"/>
  <c r="C16" i="15"/>
  <c r="D16" i="15"/>
  <c r="E16" i="15"/>
  <c r="E30" i="15"/>
  <c r="C30" i="15"/>
  <c r="D30" i="15"/>
  <c r="B37" i="10"/>
  <c r="E31" i="15"/>
  <c r="E32" i="15"/>
  <c r="D13" i="11"/>
  <c r="E14" i="11"/>
  <c r="E15" i="11"/>
  <c r="D29" i="11"/>
  <c r="E30" i="11"/>
  <c r="E31" i="11"/>
  <c r="E43" i="11"/>
  <c r="C43" i="11"/>
  <c r="C45" i="11"/>
  <c r="E45" i="11"/>
  <c r="E15" i="12"/>
  <c r="C15" i="12"/>
  <c r="C17" i="12"/>
  <c r="E17" i="12"/>
  <c r="E31" i="12"/>
  <c r="C31" i="12"/>
  <c r="E13" i="17"/>
  <c r="D13" i="17"/>
  <c r="C13" i="17"/>
  <c r="H38" i="17"/>
  <c r="I38" i="17"/>
  <c r="G38" i="17"/>
  <c r="F18" i="10"/>
  <c r="D21" i="10"/>
  <c r="C37" i="10"/>
  <c r="C6" i="15"/>
  <c r="C7" i="15"/>
  <c r="D8" i="15"/>
  <c r="D18" i="15"/>
  <c r="E19" i="15"/>
  <c r="E20" i="15"/>
  <c r="C22" i="15"/>
  <c r="C23" i="15"/>
  <c r="D24" i="15"/>
  <c r="D34" i="15"/>
  <c r="E35" i="15"/>
  <c r="E36" i="15"/>
  <c r="C38" i="15"/>
  <c r="C39" i="15"/>
  <c r="D40" i="15"/>
  <c r="D7" i="11"/>
  <c r="D17" i="11"/>
  <c r="E18" i="11"/>
  <c r="E19" i="11"/>
  <c r="C21" i="11"/>
  <c r="C22" i="11"/>
  <c r="D23" i="11"/>
  <c r="E39" i="11"/>
  <c r="C39" i="11"/>
  <c r="C41" i="11"/>
  <c r="E41" i="11"/>
  <c r="D43" i="11"/>
  <c r="D45" i="11"/>
  <c r="E11" i="12"/>
  <c r="C11" i="12"/>
  <c r="C13" i="12"/>
  <c r="E13" i="12"/>
  <c r="D15" i="12"/>
  <c r="D17" i="12"/>
  <c r="E27" i="12"/>
  <c r="C27" i="12"/>
  <c r="C29" i="12"/>
  <c r="E29" i="12"/>
  <c r="D31" i="12"/>
  <c r="E39" i="12"/>
  <c r="D39" i="12"/>
  <c r="C39" i="12"/>
  <c r="I8" i="17"/>
  <c r="H8" i="17"/>
  <c r="H10" i="17"/>
  <c r="G10" i="17"/>
  <c r="I10" i="17"/>
  <c r="I13" i="17"/>
  <c r="H13" i="17"/>
  <c r="G13" i="17"/>
  <c r="I16" i="17"/>
  <c r="H16" i="17"/>
  <c r="H18" i="17"/>
  <c r="G18" i="17"/>
  <c r="I18" i="17"/>
  <c r="E35" i="11"/>
  <c r="C35" i="11"/>
  <c r="C37" i="11"/>
  <c r="E37" i="11"/>
  <c r="E7" i="12"/>
  <c r="C7" i="12"/>
  <c r="C9" i="12"/>
  <c r="E9" i="12"/>
  <c r="E23" i="12"/>
  <c r="C23" i="12"/>
  <c r="C25" i="12"/>
  <c r="E25" i="12"/>
  <c r="E9" i="17"/>
  <c r="D9" i="17"/>
  <c r="C9" i="17"/>
  <c r="E17" i="17"/>
  <c r="D17" i="17"/>
  <c r="C17" i="17"/>
  <c r="F36" i="10"/>
  <c r="F37" i="10" s="1"/>
  <c r="C31" i="15"/>
  <c r="D32" i="15"/>
  <c r="C13" i="11"/>
  <c r="C14" i="11"/>
  <c r="D15" i="11"/>
  <c r="C29" i="11"/>
  <c r="C30" i="11"/>
  <c r="D31" i="11"/>
  <c r="C33" i="11"/>
  <c r="E33" i="11"/>
  <c r="D35" i="11"/>
  <c r="D37" i="11"/>
  <c r="D7" i="12"/>
  <c r="D9" i="12"/>
  <c r="E19" i="12"/>
  <c r="C19" i="12"/>
  <c r="C21" i="12"/>
  <c r="E21" i="12"/>
  <c r="D23" i="12"/>
  <c r="D25" i="12"/>
  <c r="E35" i="12"/>
  <c r="D35" i="12"/>
  <c r="C35" i="12"/>
  <c r="E43" i="12"/>
  <c r="D43" i="12"/>
  <c r="C43" i="12"/>
  <c r="H6" i="17"/>
  <c r="G6" i="17"/>
  <c r="I6" i="17"/>
  <c r="F9" i="17"/>
  <c r="I12" i="17"/>
  <c r="H12" i="17"/>
  <c r="H14" i="17"/>
  <c r="G14" i="17"/>
  <c r="I14" i="17"/>
  <c r="I17" i="17"/>
  <c r="H17" i="17"/>
  <c r="G17" i="17"/>
  <c r="G22" i="17"/>
  <c r="I37" i="17"/>
  <c r="G37" i="17"/>
  <c r="C39" i="17"/>
  <c r="E39" i="17"/>
  <c r="G43" i="17"/>
  <c r="I43" i="17"/>
  <c r="G13" i="16"/>
  <c r="I13" i="16"/>
  <c r="E33" i="12"/>
  <c r="E37" i="12"/>
  <c r="E41" i="12"/>
  <c r="E45" i="12"/>
  <c r="E7" i="17"/>
  <c r="D8" i="17"/>
  <c r="E11" i="17"/>
  <c r="D12" i="17"/>
  <c r="E15" i="17"/>
  <c r="D16" i="17"/>
  <c r="E19" i="17"/>
  <c r="F20" i="17"/>
  <c r="H21" i="17"/>
  <c r="H22" i="17"/>
  <c r="C23" i="17"/>
  <c r="E24" i="17"/>
  <c r="F25" i="17"/>
  <c r="G27" i="17"/>
  <c r="C28" i="17"/>
  <c r="E29" i="17"/>
  <c r="F31" i="17"/>
  <c r="G32" i="17"/>
  <c r="D33" i="17"/>
  <c r="I34" i="17"/>
  <c r="D35" i="17"/>
  <c r="F36" i="17"/>
  <c r="H37" i="17"/>
  <c r="D39" i="17"/>
  <c r="H43" i="17"/>
  <c r="G45" i="17"/>
  <c r="D8" i="16"/>
  <c r="E8" i="16"/>
  <c r="C8" i="16"/>
  <c r="C9" i="16"/>
  <c r="F9" i="16"/>
  <c r="E9" i="16"/>
  <c r="H12" i="16"/>
  <c r="I12" i="16"/>
  <c r="G12" i="16"/>
  <c r="H13" i="16"/>
  <c r="D20" i="16"/>
  <c r="F20" i="16"/>
  <c r="E20" i="16"/>
  <c r="C20" i="16"/>
  <c r="H24" i="16"/>
  <c r="I24" i="16"/>
  <c r="G24" i="16"/>
  <c r="F7" i="17"/>
  <c r="F11" i="17"/>
  <c r="F15" i="17"/>
  <c r="F19" i="17"/>
  <c r="I21" i="17"/>
  <c r="D23" i="17"/>
  <c r="H27" i="17"/>
  <c r="E28" i="17"/>
  <c r="G30" i="17"/>
  <c r="I32" i="17"/>
  <c r="E33" i="17"/>
  <c r="F39" i="17"/>
  <c r="G40" i="17"/>
  <c r="E41" i="17"/>
  <c r="F41" i="17"/>
  <c r="C43" i="17"/>
  <c r="D43" i="17"/>
  <c r="E45" i="17"/>
  <c r="D45" i="17"/>
  <c r="H45" i="17"/>
  <c r="G6" i="16"/>
  <c r="H8" i="16"/>
  <c r="I8" i="16"/>
  <c r="E15" i="16"/>
  <c r="F15" i="16"/>
  <c r="D15" i="16"/>
  <c r="C20" i="17"/>
  <c r="F23" i="17"/>
  <c r="G24" i="17"/>
  <c r="D25" i="17"/>
  <c r="F28" i="17"/>
  <c r="H29" i="17"/>
  <c r="C31" i="17"/>
  <c r="F33" i="17"/>
  <c r="G35" i="17"/>
  <c r="C36" i="17"/>
  <c r="D38" i="17"/>
  <c r="C38" i="17"/>
  <c r="C41" i="17"/>
  <c r="H42" i="17"/>
  <c r="G42" i="17"/>
  <c r="E43" i="17"/>
  <c r="G44" i="17"/>
  <c r="C45" i="17"/>
  <c r="I6" i="16"/>
  <c r="I7" i="16"/>
  <c r="H7" i="16"/>
  <c r="G7" i="16"/>
  <c r="G8" i="16"/>
  <c r="C13" i="16"/>
  <c r="E13" i="16"/>
  <c r="D13" i="16"/>
  <c r="G14" i="16"/>
  <c r="C15" i="16"/>
  <c r="I19" i="16"/>
  <c r="H19" i="16"/>
  <c r="G19" i="16"/>
  <c r="C25" i="16"/>
  <c r="F25" i="16"/>
  <c r="E25" i="16"/>
  <c r="D25" i="16"/>
  <c r="G18" i="16"/>
  <c r="H29" i="16"/>
  <c r="H30" i="16"/>
  <c r="C31" i="16"/>
  <c r="G34" i="16"/>
  <c r="G35" i="16"/>
  <c r="C36" i="16"/>
  <c r="G40" i="16"/>
  <c r="D41" i="16"/>
  <c r="H17" i="16"/>
  <c r="H18" i="16"/>
  <c r="C19" i="16"/>
  <c r="G22" i="16"/>
  <c r="G23" i="16"/>
  <c r="C24" i="16"/>
  <c r="G28" i="16"/>
  <c r="D29" i="16"/>
  <c r="I29" i="16"/>
  <c r="I30" i="16"/>
  <c r="D31" i="16"/>
  <c r="H33" i="16"/>
  <c r="H34" i="16"/>
  <c r="C35" i="16"/>
  <c r="H35" i="16"/>
  <c r="E36" i="16"/>
  <c r="G38" i="16"/>
  <c r="G39" i="16"/>
  <c r="C40" i="16"/>
  <c r="I40" i="16"/>
  <c r="E41" i="16"/>
  <c r="G43" i="16"/>
  <c r="I43" i="16"/>
  <c r="C7" i="16"/>
  <c r="G11" i="16"/>
  <c r="C12" i="16"/>
  <c r="G16" i="16"/>
  <c r="D17" i="16"/>
  <c r="I17" i="16"/>
  <c r="D19" i="16"/>
  <c r="H21" i="16"/>
  <c r="C23" i="16"/>
  <c r="H23" i="16"/>
  <c r="E24" i="16"/>
  <c r="G27" i="16"/>
  <c r="C28" i="16"/>
  <c r="I28" i="16"/>
  <c r="E29" i="16"/>
  <c r="F31" i="16"/>
  <c r="G32" i="16"/>
  <c r="D33" i="16"/>
  <c r="I33" i="16"/>
  <c r="D35" i="16"/>
  <c r="F36" i="16"/>
  <c r="H37" i="16"/>
  <c r="C39" i="16"/>
  <c r="H39" i="16"/>
  <c r="E40" i="16"/>
  <c r="F41" i="16"/>
  <c r="H42" i="16"/>
  <c r="I44" i="16"/>
  <c r="H44" i="16"/>
  <c r="E45" i="16"/>
  <c r="D45" i="16"/>
  <c r="C45" i="16"/>
  <c r="F45" i="16"/>
  <c r="E43" i="16"/>
  <c r="D44" i="16"/>
  <c r="E44" i="16"/>
  <c r="I23" i="17" l="1"/>
  <c r="H23" i="17"/>
  <c r="G23" i="17"/>
  <c r="G39" i="17"/>
  <c r="H39" i="17"/>
  <c r="I39" i="17"/>
  <c r="I19" i="17"/>
  <c r="G19" i="17"/>
  <c r="H19" i="17"/>
  <c r="G9" i="16"/>
  <c r="H9" i="16"/>
  <c r="I9" i="16"/>
  <c r="I9" i="17"/>
  <c r="H9" i="17"/>
  <c r="G9" i="17"/>
  <c r="I45" i="16"/>
  <c r="H45" i="16"/>
  <c r="G45" i="16"/>
  <c r="G41" i="16"/>
  <c r="H41" i="16"/>
  <c r="I41" i="16"/>
  <c r="G25" i="16"/>
  <c r="I25" i="16"/>
  <c r="H25" i="16"/>
  <c r="H28" i="17"/>
  <c r="I28" i="17"/>
  <c r="G28" i="17"/>
  <c r="I41" i="17"/>
  <c r="H41" i="17"/>
  <c r="G41" i="17"/>
  <c r="G15" i="17"/>
  <c r="I15" i="17"/>
  <c r="H15" i="17"/>
  <c r="H20" i="16"/>
  <c r="I20" i="16"/>
  <c r="G20" i="16"/>
  <c r="H36" i="17"/>
  <c r="I36" i="17"/>
  <c r="G36" i="17"/>
  <c r="F26" i="10"/>
  <c r="H36" i="16"/>
  <c r="G36" i="16"/>
  <c r="I36" i="16"/>
  <c r="G33" i="17"/>
  <c r="I33" i="17"/>
  <c r="H33" i="17"/>
  <c r="G11" i="17"/>
  <c r="I11" i="17"/>
  <c r="H11" i="17"/>
  <c r="I31" i="17"/>
  <c r="H31" i="17"/>
  <c r="G31" i="17"/>
  <c r="G25" i="17"/>
  <c r="I25" i="17"/>
  <c r="H25" i="17"/>
  <c r="B26" i="10"/>
  <c r="B21" i="10"/>
  <c r="I31" i="16"/>
  <c r="G31" i="16"/>
  <c r="H31" i="16"/>
  <c r="I15" i="16"/>
  <c r="H15" i="16"/>
  <c r="G15" i="16"/>
  <c r="G7" i="17"/>
  <c r="I7" i="17"/>
  <c r="H7" i="17"/>
  <c r="H20" i="17"/>
  <c r="I20" i="17"/>
  <c r="G20" i="17"/>
  <c r="B9" i="10"/>
  <c r="B10" i="10" s="1"/>
  <c r="F9" i="10"/>
  <c r="F10" i="10" s="1"/>
  <c r="F20" i="10"/>
  <c r="F25" i="10" l="1"/>
  <c r="F24" i="10"/>
  <c r="H24" i="10"/>
  <c r="H25" i="10"/>
  <c r="D25" i="10"/>
  <c r="B24" i="10"/>
  <c r="B25" i="10"/>
  <c r="D24" i="10"/>
  <c r="F21" i="10"/>
  <c r="D26" i="10" s="1"/>
</calcChain>
</file>

<file path=xl/sharedStrings.xml><?xml version="1.0" encoding="utf-8"?>
<sst xmlns="http://schemas.openxmlformats.org/spreadsheetml/2006/main" count="971" uniqueCount="596">
  <si>
    <t>填写说明</t>
  </si>
  <si>
    <t>综述</t>
  </si>
  <si>
    <t>1-1</t>
  </si>
  <si>
    <t>使用目的</t>
  </si>
  <si>
    <r>
      <rPr>
        <sz val="12"/>
        <rFont val="楷体"/>
        <charset val="134"/>
      </rPr>
      <t>使企业财务核算变得</t>
    </r>
    <r>
      <rPr>
        <b/>
        <sz val="12"/>
        <rFont val="楷体"/>
        <charset val="134"/>
      </rPr>
      <t>简易、全面、准确、具有一定水平</t>
    </r>
    <r>
      <rPr>
        <sz val="12"/>
        <rFont val="楷体"/>
        <charset val="134"/>
      </rPr>
      <t>，促进企业财务管理水平及整体管理水平的提高！</t>
    </r>
  </si>
  <si>
    <t>1-2</t>
  </si>
  <si>
    <t>本表特点</t>
  </si>
  <si>
    <r>
      <rPr>
        <b/>
        <sz val="12"/>
        <rFont val="楷体"/>
        <charset val="134"/>
      </rPr>
      <t>简易：</t>
    </r>
    <r>
      <rPr>
        <sz val="12"/>
        <rFont val="楷体"/>
        <charset val="134"/>
      </rPr>
      <t>只需在业务发生时对应进行记录；汇总的分析数据自动生成；业务记录的过程、汇总的过程均加入了自动的函数，只需填写少量关键要素！</t>
    </r>
  </si>
  <si>
    <r>
      <rPr>
        <b/>
        <sz val="12"/>
        <rFont val="楷体"/>
        <charset val="134"/>
      </rPr>
      <t>全面：</t>
    </r>
    <r>
      <rPr>
        <sz val="12"/>
        <rFont val="楷体"/>
        <charset val="134"/>
      </rPr>
      <t>对企业所发生的业务分类登记，包含收入、薪资社保、费用开支、设备采购、借入及还款、借出及收款、资金投入及现金分红，全体系核算！</t>
    </r>
  </si>
  <si>
    <r>
      <rPr>
        <b/>
        <sz val="12"/>
        <rFont val="楷体"/>
        <charset val="134"/>
      </rPr>
      <t>准确：</t>
    </r>
    <r>
      <rPr>
        <sz val="12"/>
        <rFont val="楷体"/>
        <charset val="134"/>
      </rPr>
      <t>每种类型业务核算要素均包含日期、归属大类、具体表述、金额、业务对象、经办人员、审核人员、部门、业务范畴、备注等；准确反应业务发生情况！</t>
    </r>
  </si>
  <si>
    <r>
      <rPr>
        <b/>
        <sz val="12"/>
        <rFont val="楷体"/>
        <charset val="134"/>
      </rPr>
      <t>具有一定水平：</t>
    </r>
    <r>
      <rPr>
        <sz val="12"/>
        <rFont val="楷体"/>
        <charset val="134"/>
      </rPr>
      <t>本表会自动生成收入汇总分析表、支出汇总分析表、应收应付汇总分析表、盈利分析表、资产负债分析表、关键财务指标；既使用方便又能使财务管理水平达到一定水准！</t>
    </r>
  </si>
  <si>
    <t>1-3</t>
  </si>
  <si>
    <t>核算思路</t>
  </si>
  <si>
    <t>在业务发生时，对业务进行分类化规范登记；通过函数及各种逻辑的设定，汇总的财务分析结果自动呈现。设计时，在使用简单、方便、易于理解的前提下，同时注重核算的准确性和分析的高效与质量。让财务核算环节变得更加简易与高效，展示更加清晰，让使用者能够对企业经营情况有一个全局、准确、及时的把握。本表用于反应企业完整的经营信息。</t>
  </si>
  <si>
    <t>1-4</t>
  </si>
  <si>
    <t>包含分表</t>
  </si>
  <si>
    <t>A、"填写说明"分表：主要是对本记账模板的综述及填写指南；
B、"参数表"分表：主要是为了各业务的归属大类清晰、规范，各业务的归属大类在本表进行定义；通过一定的函数设置，可以保证具体业务登记时归属大类的规范性和准确性；
C、"收入"分表：主要用于对收入相关业务的登记；
D、"薪资社保"分表：主要用于对薪资社保相关业务的登记；
E、"费用开支"分表：主要用于对费用开支相关业务的登记；
F、"设备采购"分表：主要用于对设备采购相关业务的登记；
G、"借入及还款"分表：主要用于对借入及还款相关业务的登记；
H、"借出及收款"分表：主要用于对借出及收款相关业务的登记；
I、"资金投入"分表：主要用于对资金投入相关业务的登记；
J、"现金分红"分表：主要用于对现金分红相关业务的登记；
K、"盈利及资产情况分析表"：主要用于对盈利及资产情况进行分析；
L、"收入汇总"分表：主要用于对收入的汇总分析；
M、"开支汇总"分表：主要用于对开支项目根据支出分类的汇总分析；
N、"部门开支汇总"分表：主要用于对开支项目根据归属部门的汇总分析；
O、"应付汇总"分表：主要用于对应付账款的汇总分析；
P、"应收汇总分表"：主要用于对应收账款的汇总分析。</t>
  </si>
  <si>
    <t>需填写项</t>
  </si>
  <si>
    <t>A、有收入发生时在"收入"分表进行登记；
B、有薪资社保发放时在"薪资社保"分表进行登记；
C、有费用开支时在"费用开支"分表进行登记；
D、有设备采购时在"设备采购"分表进行登记；
E、有借款及还款时在"借入及还款"分表进行登记；
F、有借出及收款时在"借出及收款"分表进行登记；
G、有资金投入时在"资金投入"分表进行登记；
H、有现金分红时在"现金分红"分表进行登记；
I、汇总分析时在对应表格钟输入期初日期、期末日期后，相关的分析结果自动生成，无需填写其他内容。</t>
  </si>
  <si>
    <t>1-5</t>
  </si>
  <si>
    <t>自动生成项</t>
  </si>
  <si>
    <t>A、对盈利及资产情况进行分析时，只需在"盈利及资产情况分析表"分表的对应位置填写期初日期及期末日期，相应的汇总分析结果会自动出现；
B、对收入进行分析时，只需在"收入汇总"分表的对应位置填写期初日期及期末日期，相应的汇总分析结果会自动出现；
C、对开支进行分析时，只需在"开支汇总"分表或"部门开支汇总"分表的对应位置填写期初日期及期末日期，相应的汇总分析结果会自动出现；
D、对应付账款进行分析时，只需在"应付汇总"分表的对应位置填写期末日期，相应的汇总分析结果会自动出现；
E、对应收账款进行分析时，只需在"应收汇总"分表的对应位置填写期末日期，相应的汇总分析结果会自动出现；
F、"设备采购"分表的P至S列会根据"盈利及资产情况分析表"分表中的期初日期及期末日期自动生成本期折旧、截至本期期末总折旧、本期期初设备净值、本期期末设备净值的汇总分析结果。</t>
  </si>
  <si>
    <t>1-6</t>
  </si>
  <si>
    <t>背景颜色提示</t>
  </si>
  <si>
    <t>用于填写日期的单元格</t>
  </si>
  <si>
    <t>横排标题</t>
  </si>
  <si>
    <t>竖排标题</t>
  </si>
  <si>
    <t>会自动生成数据/无需填写内容</t>
  </si>
  <si>
    <t>对输入结果有限定/需规范填写/或根据列表选择</t>
  </si>
  <si>
    <t>2</t>
  </si>
  <si>
    <t>"要素锁定"分表</t>
  </si>
  <si>
    <t>2-1</t>
  </si>
  <si>
    <t>设计目的</t>
  </si>
  <si>
    <t>主要是为了各业务的归属大类清晰、规范，各业务的归属大类在本表进行定义；通过一定的函数设置，可以保证具体业务登记时归属大类的规范性和准确性；</t>
  </si>
  <si>
    <t>2-2</t>
  </si>
  <si>
    <t>包含要素</t>
  </si>
  <si>
    <t>收入大类、薪资社保大类、费用大类、人员名单、部门清单、设备大类、借入及还款大类、借出及收回大类、资金投入大类、现金分红大类；</t>
  </si>
  <si>
    <t>2-3</t>
  </si>
  <si>
    <t>收入大类</t>
  </si>
  <si>
    <t>企业根据自身特点对业务进行分类，并在对应单元格中进行填写，后续在收入业务信息登记时，"收入"分表中的收入大类会自动根据"要素锁定"分表中已填写的大类进行验证；</t>
  </si>
  <si>
    <t>2-4</t>
  </si>
  <si>
    <t>薪资社保大类</t>
  </si>
  <si>
    <t>企业根据自身特点对薪资社保进行分类，并在对应单元格中进行填写，后续在薪资社保业务信息登记时，"薪资社保"分表中的薪资社保大类会自动根据"要素锁定"分表中已填写的大类进行验证；</t>
  </si>
  <si>
    <t>2-5</t>
  </si>
  <si>
    <t>费用大类</t>
  </si>
  <si>
    <t>企业根据自身特点对费用开支进行分类，并在对应单元格中进行填写，后续在费用开支业务信息登记时，"费用开支"分表中的费用大类会自动根据"要素锁定"分表中已填写的大类进行验证；</t>
  </si>
  <si>
    <t>2-6</t>
  </si>
  <si>
    <t>人员名单</t>
  </si>
  <si>
    <t>企业将人员信息在对应单元格进行填写，在各分表中填写"经办"、"审核"人员时，填写的内容会自动根据"要素锁定"分表中已填写的人员名单进行验证；</t>
  </si>
  <si>
    <t>2-7</t>
  </si>
  <si>
    <t>部门清单</t>
  </si>
  <si>
    <t>企业将部门信息在对应单元格进行填写，在各分表中填写"部门"时，填写的内容会自动根据"要素锁定"分表中已填写的部门清单进行验证；</t>
  </si>
  <si>
    <t>2-8</t>
  </si>
  <si>
    <t>设备大类</t>
  </si>
  <si>
    <t>企业根据自身特点对设备进行分类，并在对应单元格中进行填写，后续在设备采购业务信息登记时，"设备采购"分表中的设备大类会自动根据"要素锁定"分表中已填写的大类进行验证；</t>
  </si>
  <si>
    <t>2-9</t>
  </si>
  <si>
    <t>借入及还款大类</t>
  </si>
  <si>
    <t>企业根据自身特点对借款类型进行分类，并在对应单元格中进行填写，后续在借入及还款业务信息登记时，"借入及还款"分表中的借入大类会自动根据"要素锁定"分表中已填写的大类进行验证；</t>
  </si>
  <si>
    <t>2-10</t>
  </si>
  <si>
    <t>借出及收回大类</t>
  </si>
  <si>
    <t>企业根据自身特点对出借类型进行分类，并在对应单元格中进行填写，后续在借出及收款业务信息登记时，"借出及还款"分表中的借出大类会自动根据"要素锁定"分表中已填写的大类进行验证；</t>
  </si>
  <si>
    <t>2-11</t>
  </si>
  <si>
    <t>资金投入大类</t>
  </si>
  <si>
    <t>企业根据自身特点对资金投入进行分类，并在对应单元格中进行填写，后续在资金投入业务信息登记时，"资金投入"分表中的资金投入大类会自动根据"要素锁定"分表中已填写的大类进行验证；</t>
  </si>
  <si>
    <t>2-12</t>
  </si>
  <si>
    <t>现金分红大类</t>
  </si>
  <si>
    <t>企业根据自身特点对现金分红进行分类，并在对应单元格中进行填写，后续在现金分红业务信息登记时，"现金分红"分表中的现金分红大类会自动根据"要素锁定"分表中已填写的大类进行验证；</t>
  </si>
  <si>
    <t>3</t>
  </si>
  <si>
    <t>"收入"分表</t>
  </si>
  <si>
    <t>3-1</t>
  </si>
  <si>
    <t>主要用于对收入相关业务的登记</t>
  </si>
  <si>
    <t>3-2</t>
  </si>
  <si>
    <t>序号、年度、月份、日期、收入大类、业务描述、金额、客户名称、经办、审核、部门、交易范畴、备注；</t>
  </si>
  <si>
    <t>3-3</t>
  </si>
  <si>
    <t>序号/年度/月份</t>
  </si>
  <si>
    <t>分别对应A、B、C列，属于自动生成的单元格，不需要进行填写，根据日期自动得出结果；</t>
  </si>
  <si>
    <t>3-4</t>
  </si>
  <si>
    <t>日期</t>
  </si>
  <si>
    <t>对应D列，必填写项，填写收入确认的日期；</t>
  </si>
  <si>
    <t>3-5</t>
  </si>
  <si>
    <t>对应E列，必填写项，填写收入归属的大类；同时会自动根据"要素锁定"分表中的已维护信息判断信息输入的准确性；</t>
  </si>
  <si>
    <t>3-6</t>
  </si>
  <si>
    <t>业务描述</t>
  </si>
  <si>
    <t>对应F列，必填写项，对收入业务进行简明描述；</t>
  </si>
  <si>
    <t>3-7</t>
  </si>
  <si>
    <t>金额</t>
  </si>
  <si>
    <t>对应G列，必填写项，填写收入金额；</t>
  </si>
  <si>
    <t>3-8</t>
  </si>
  <si>
    <t>客户名称</t>
  </si>
  <si>
    <t>对应H列，必填写项，填写客户名称，并可填写其他相关信息如联系人及联系方式等；</t>
  </si>
  <si>
    <t>3-9</t>
  </si>
  <si>
    <t>经办、审核及部门</t>
  </si>
  <si>
    <t>对应I、J、K列，必填写项，填写收入相关的经办人员、审核人员及对应部门；同时会自动根据"要素锁定"分表中的已维护信息判断信息输入的准确性；</t>
  </si>
  <si>
    <t>3-10</t>
  </si>
  <si>
    <t>交易范畴</t>
  </si>
  <si>
    <t>对应L列，必填写项，填写"公账范畴"或"私账范畴"，用于区分是否属于合规交易范畴；看是否有合规发票、是否对公转账交易、是否适合在公账（税账）中记录等就是一个简单的识别方法；</t>
  </si>
  <si>
    <t>3-11</t>
  </si>
  <si>
    <t>备注</t>
  </si>
  <si>
    <t>对应M、N列，可选择填写项，填写相关的备注信息；</t>
  </si>
  <si>
    <t>4</t>
  </si>
  <si>
    <t>"薪资社保"分表</t>
  </si>
  <si>
    <t>4-1</t>
  </si>
  <si>
    <t>主要用于对薪资社保相关业务的登记</t>
  </si>
  <si>
    <t>4-2</t>
  </si>
  <si>
    <t>序号、年度、月份、日期、薪资社保大类、业务描述、金额、业务对象、经办、审核、部门、交易范畴、备注；</t>
  </si>
  <si>
    <t>4-3</t>
  </si>
  <si>
    <t>4-4</t>
  </si>
  <si>
    <t>对应D列，必填写项，填写发放薪资、缴纳社保等相关的日期；</t>
  </si>
  <si>
    <t>4-5</t>
  </si>
  <si>
    <t>对应E列，必填写项，填写薪资社保相关业务归属的大类；同时会自动根据"要素锁定"分表中的已维护信息判断信息输入的准确性；</t>
  </si>
  <si>
    <t>4-6</t>
  </si>
  <si>
    <t>对应F列，必填写项，对薪资社保业务进行简明描述；如：1709张三基本工资；</t>
  </si>
  <si>
    <t>4-7</t>
  </si>
  <si>
    <t>对应G列，必填写项，填写薪资社保业务的金额；</t>
  </si>
  <si>
    <t>4-8</t>
  </si>
  <si>
    <t>业务对象</t>
  </si>
  <si>
    <t>对应H列，必填写项，填写业务对象信息，如某员工；并可填写其他相关信息如联系人及联系方式等；</t>
  </si>
  <si>
    <t>4-9</t>
  </si>
  <si>
    <t>对应I、J、K列，必填写项，填写薪资社保业务相关的经办人员、审核人员及归属部门；同时会自动根据"要素锁定"分表中的已维护信息判断信息输入的准确性；</t>
  </si>
  <si>
    <t>4-10</t>
  </si>
  <si>
    <t>4-11</t>
  </si>
  <si>
    <t>5</t>
  </si>
  <si>
    <t>"费用开支"分表</t>
  </si>
  <si>
    <t>5-1</t>
  </si>
  <si>
    <t>主要用于对费用开支相关业务的登记</t>
  </si>
  <si>
    <t>5-2</t>
  </si>
  <si>
    <t>序号、年度、月份、日期、费用开支大类、业务描述、金额、业务对象、经办、审核、部门、交易范畴、备注；</t>
  </si>
  <si>
    <t>5-3</t>
  </si>
  <si>
    <t>5-4</t>
  </si>
  <si>
    <t>对应D列，必填写项，填写费用开支相关的日期；</t>
  </si>
  <si>
    <t>5-5</t>
  </si>
  <si>
    <t>费用开支大类</t>
  </si>
  <si>
    <t>对应E列，必填写项，填写费用开支业务归属的大类；同时会自动根据"要素锁定"分表中的已维护信息判断信息输入的准确性；</t>
  </si>
  <si>
    <t>5-6</t>
  </si>
  <si>
    <t>对应F列，必填写项，对费用开支业务进行简明描述；如：张三去A地与X客户洽谈甲产品之交通费；</t>
  </si>
  <si>
    <t>5-7</t>
  </si>
  <si>
    <t>对应G列，必填写项，填写费用开支业务的金额；</t>
  </si>
  <si>
    <t>5-8</t>
  </si>
  <si>
    <t>对应H列，必填写项，填写业务对象信息，如A供应商；并可填写其他相关信息如联系人及联系方式等；</t>
  </si>
  <si>
    <t>5-9</t>
  </si>
  <si>
    <t>对应I、J、K列，必填写项，填写费用开支报销处理相关的经办人员、审核人员及归属部门；同时会自动根据"要素锁定"分表中的已维护信息判断信息输入的准确性；</t>
  </si>
  <si>
    <t>5-10</t>
  </si>
  <si>
    <t>5-11</t>
  </si>
  <si>
    <t>6</t>
  </si>
  <si>
    <t>"设备采购"分表</t>
  </si>
  <si>
    <t>6-1</t>
  </si>
  <si>
    <t>主要用于对设备采购相关业务的登记</t>
  </si>
  <si>
    <t>6-2</t>
  </si>
  <si>
    <t>序号、年度、月份、日期、设备大类、业务描述、金额、业务对象、经办、审核、部门、交易范畴、备注、折旧率、本期折旧金额、截至期末总折旧、期初设备净值、期末设备净值、折旧年限；</t>
  </si>
  <si>
    <t>6-3</t>
  </si>
  <si>
    <t>6-4</t>
  </si>
  <si>
    <t>对应D列，必填写项，填写设备采购相关的日期；</t>
  </si>
  <si>
    <t>6-5</t>
  </si>
  <si>
    <t>对应E列，必填写项，填写设备归属的大类，如：办公设备等；同时会自动根据"要素锁定"分表中的已维护信息判断信息输入的准确性；</t>
  </si>
  <si>
    <t>6-6</t>
  </si>
  <si>
    <t>对应F列，必填写项，对设备采购业务进行简明描述；如：采购A品牌甲型号a规格设备n台；</t>
  </si>
  <si>
    <t>6-7</t>
  </si>
  <si>
    <t>对应G列，必填写项，填写设备采购的金额；</t>
  </si>
  <si>
    <t>6-8</t>
  </si>
  <si>
    <t>6-9</t>
  </si>
  <si>
    <t>对应I、J、K列，必填写项，填写设备采购相关的经办人员、审核人员及归属部门；同时会自动根据"要素锁定"分表中的已维护信息判断信息输入的准确性；</t>
  </si>
  <si>
    <t>6-10</t>
  </si>
  <si>
    <t>6-11</t>
  </si>
  <si>
    <t>6-12</t>
  </si>
  <si>
    <t>折旧率</t>
  </si>
  <si>
    <t>对应0列，需填写项，一般为100%，指相关设备到一定年限后就没有价值了；</t>
  </si>
  <si>
    <t>6-13</t>
  </si>
  <si>
    <t>本期折旧金额</t>
  </si>
  <si>
    <t>对应P列，非填写项，根据"盈利及资产情况分析表"之期初、期末日期自动计算本期设备折旧金额；</t>
  </si>
  <si>
    <t>6-14</t>
  </si>
  <si>
    <t>截至期末总折旧</t>
  </si>
  <si>
    <t>对应Q列，非填写项，根据"盈利及资产情况分析表"之期末日期自动计算截至期末总折旧；</t>
  </si>
  <si>
    <t>6-15</t>
  </si>
  <si>
    <t>期初设备净值</t>
  </si>
  <si>
    <t>对应R列，非填写项，根据"盈利及资产情况分析表"之期初日期自动计算期初设备净值；</t>
  </si>
  <si>
    <t>6-16</t>
  </si>
  <si>
    <t>期末设备净值</t>
  </si>
  <si>
    <t>对应S列，非填写项，根据"盈利及资产情况分析表"之期末日期自动计算期末设备净值；</t>
  </si>
  <si>
    <t>6-17</t>
  </si>
  <si>
    <t>折旧年限</t>
  </si>
  <si>
    <t>对应U3单元格，需填写项，3代表设备在三年折旧完毕；折旧是为了使采购设备之成本较合理的分摊到日常经营过程中；</t>
  </si>
  <si>
    <t>7</t>
  </si>
  <si>
    <t>"借入及还款"分表</t>
  </si>
  <si>
    <t>7-1</t>
  </si>
  <si>
    <t>主要用于对借入及还款相关业务的登记</t>
  </si>
  <si>
    <t>7-2</t>
  </si>
  <si>
    <t>序号、年度、月份、日期、借入大类、业务描述、借入金额、还款金额、借款对象、经办、审核、部门、交易范畴、备注；</t>
  </si>
  <si>
    <t>7-3</t>
  </si>
  <si>
    <t>7-4</t>
  </si>
  <si>
    <t>对应D列，必填写项，填写借入及还款对应的日期；</t>
  </si>
  <si>
    <t>7-5</t>
  </si>
  <si>
    <t>借款大类</t>
  </si>
  <si>
    <t>对应E列，必填写项，填写借款业务归属的大类；同时会自动根据"要素锁定"分表中的已维护信息判断信息输入的准确性；</t>
  </si>
  <si>
    <t>7-6</t>
  </si>
  <si>
    <t>对应F列，必填写项，对借款业务进行简明描述；如：从中原银行取得1年期借款500万元，利息月结，到期还本；</t>
  </si>
  <si>
    <t>7-7</t>
  </si>
  <si>
    <t>借入金额</t>
  </si>
  <si>
    <t>对应G列，借入时的必填写项，填写借入金额；</t>
  </si>
  <si>
    <t>还款金额</t>
  </si>
  <si>
    <t>对应H列，还款时的必填写项，填写还款金额；</t>
  </si>
  <si>
    <t>7-8</t>
  </si>
  <si>
    <t>对应I列，必填写项，填写业务对象信息，如中原银行郑州高铁站支行；并可填写其他相关信息如联系人及联系方式等；</t>
  </si>
  <si>
    <t>7-9</t>
  </si>
  <si>
    <t>对应J、K、L列，必填写项，填写借款相关的经办人员、审核人员及归属部门；同时会自动根据"要素锁定"分表中的已维护信息判断信息输入的准确性；</t>
  </si>
  <si>
    <t>7-10</t>
  </si>
  <si>
    <t>对应M列，必填写项，填写"公账范畴"或"私账范畴"，用于区分是否属于合规交易范畴；看是否有合规发票、是否对公转账交易、是否适合在公账（税账）中记录等就是一个简单的识别方法；</t>
  </si>
  <si>
    <t>7-11</t>
  </si>
  <si>
    <t>对应N、O列，可选择填写项，填写相关的备注信息；</t>
  </si>
  <si>
    <t>8</t>
  </si>
  <si>
    <t>"借出及收款"分表</t>
  </si>
  <si>
    <t>8-1</t>
  </si>
  <si>
    <t>主要用于对借出及收款相关业务的登记</t>
  </si>
  <si>
    <t>8-2</t>
  </si>
  <si>
    <t>序号、年度、月份、日期、借出大类、业务描述、借出金额、收回金额、借款对象、经办、审核、部门、交易范畴、备注；</t>
  </si>
  <si>
    <t>8-3</t>
  </si>
  <si>
    <t>8-4</t>
  </si>
  <si>
    <t>对应D列，必填写项，填写借出及收回的日期；</t>
  </si>
  <si>
    <t>8-5</t>
  </si>
  <si>
    <t>8-6</t>
  </si>
  <si>
    <t>对应F列，必填写项，对借款业务进行简明描述；如：预支职员甲备用金一万元整；</t>
  </si>
  <si>
    <t>8-7</t>
  </si>
  <si>
    <t>借出金额</t>
  </si>
  <si>
    <t>对应G列，借出时的必填写项，填写借出金额；</t>
  </si>
  <si>
    <t>8-8</t>
  </si>
  <si>
    <t>收回金额</t>
  </si>
  <si>
    <t>对应H列，收回时的必填写项，填写收回金额；</t>
  </si>
  <si>
    <t>8-9</t>
  </si>
  <si>
    <t>对应I列，必填写项，填写业务对象信息，如职员甲等；并可填写其他相关信息如联系人及联系方式等；</t>
  </si>
  <si>
    <t>8-10</t>
  </si>
  <si>
    <t>8-11</t>
  </si>
  <si>
    <t>8-12</t>
  </si>
  <si>
    <t>9</t>
  </si>
  <si>
    <t>"资金投入"分表</t>
  </si>
  <si>
    <t>9-1</t>
  </si>
  <si>
    <t>主要用于对资金投入相关业务的登记</t>
  </si>
  <si>
    <t>9-2</t>
  </si>
  <si>
    <t>序号、年度、月份、日期、资金投入大类、业务描述、股份分摊金额、溢价金额、合计投资金额、投资人、经办、审核、部门、交易范畴、备注；</t>
  </si>
  <si>
    <t>9-3</t>
  </si>
  <si>
    <t>9-4</t>
  </si>
  <si>
    <t>对应D列，必填写项，填写资金投入的日期；</t>
  </si>
  <si>
    <t>9-5</t>
  </si>
  <si>
    <t>对应E列，必填写项，填写资金投入的大类；同时会自动根据"要素锁定"分表中的已维护信息判断信息输入的准确性；</t>
  </si>
  <si>
    <t>9-6</t>
  </si>
  <si>
    <t>对应F列，必填写项，对资金投入业务进行简明描述；</t>
  </si>
  <si>
    <t>9-7</t>
  </si>
  <si>
    <t>股份分摊金额</t>
  </si>
  <si>
    <t>对应G列，必填写项，表示投资额中分摊股本的金额；
本次投资股份占比=本次股份分摊金额/总股份分摊金额；</t>
  </si>
  <si>
    <t>9-8</t>
  </si>
  <si>
    <t>溢价金额</t>
  </si>
  <si>
    <t>对应H列，收到溢价投资时必填写项；
溢价金额=本次投资总额-股份分摊金额；</t>
  </si>
  <si>
    <t>9-9</t>
  </si>
  <si>
    <t>合计投资金额</t>
  </si>
  <si>
    <t>对应I列，非填写项，自动计算，等于股份分摊金额+溢价金额；</t>
  </si>
  <si>
    <t>9-10</t>
  </si>
  <si>
    <t>投资人</t>
  </si>
  <si>
    <t>对应J列，必填写项，填写投资人信息，如投资人甲等；并可填写其他相关信息如联系人及联系方式等；</t>
  </si>
  <si>
    <t>9-11</t>
  </si>
  <si>
    <t>对应K、L、M列，必填写项，填写投资相关的经办人员、审核人员及归属部门；同时会自动根据"要素锁定"分表中的已维护信息判断信息输入的准确性；</t>
  </si>
  <si>
    <t>9-12</t>
  </si>
  <si>
    <t>对应N列，必填写项，填写"公账范畴"或"私账范畴"，用于区分是否属于合规交易范畴；看是否有合规发票、是否对公转账交易、是否适合在公账（税账）中记录等就是一个简单的识别方法；</t>
  </si>
  <si>
    <t>9-13</t>
  </si>
  <si>
    <t>对应O、P列，可选择填写项，填写相关的备注信息；</t>
  </si>
  <si>
    <t>10</t>
  </si>
  <si>
    <t>"现金分红"分表</t>
  </si>
  <si>
    <t>10-1</t>
  </si>
  <si>
    <t>主要用于对现金分红相关业务的登记</t>
  </si>
  <si>
    <t>10-2</t>
  </si>
  <si>
    <t>序号、年度、月份、日期、现金分红大类、业务描述、金额、受红人、经办、审核、部门、交易范畴、备注；</t>
  </si>
  <si>
    <t>10-3</t>
  </si>
  <si>
    <t>10-4</t>
  </si>
  <si>
    <t>对应D列，必填写项，填写现金分红的日期；</t>
  </si>
  <si>
    <t>10-5</t>
  </si>
  <si>
    <t>对应E列，必填写项，填写现金分红业务归属的大类；同时会自动根据"要素锁定"分表中的已维护信息判断信息输入的准确性；</t>
  </si>
  <si>
    <t>10-6</t>
  </si>
  <si>
    <t>对应F列，必填写项，对现金分红业务进行简明描述；如：年度分红给投资人甲；</t>
  </si>
  <si>
    <t>10-7</t>
  </si>
  <si>
    <t>对应G列，必填写项，填写现金分红业务的金额；</t>
  </si>
  <si>
    <t>10-8</t>
  </si>
  <si>
    <t>受红人</t>
  </si>
  <si>
    <t>对应H列，必填写项，填写受红人；</t>
  </si>
  <si>
    <t>10-9</t>
  </si>
  <si>
    <t>对应I、J、K列，必填写项，填写现金分红业务处理相关的经办人员、审核人员及归属部门；同时会自动根据"要素锁定"分表中的已维护信息判断信息输入的准确性；</t>
  </si>
  <si>
    <t>10-10</t>
  </si>
  <si>
    <t>10-11</t>
  </si>
  <si>
    <t>11</t>
  </si>
  <si>
    <t>"盈利及资产情况分析表"分表</t>
  </si>
  <si>
    <t>11-1</t>
  </si>
  <si>
    <t>主要用于对盈利及资产情况进行分析</t>
  </si>
  <si>
    <t>11-2</t>
  </si>
  <si>
    <t>期初日期、期末日期、本期盈利情况、截至期末总盈利情况、截至期末资产情况、截至期末相关的财务指标、截至期初资产情况；</t>
  </si>
  <si>
    <t>11-3</t>
  </si>
  <si>
    <t>本表仅需填写期初日期、期末日期；相关的分析结果会自动计算得出；</t>
  </si>
  <si>
    <t>11-4</t>
  </si>
  <si>
    <t>本期盈利情况</t>
  </si>
  <si>
    <t>指从输入的期初日期（含）至输入的期末日期（含）这一时间段的盈利情况；
本期盈利=本期收入-本期薪资社保-本期费用开支-本期设备折旧；</t>
  </si>
  <si>
    <t>11-5</t>
  </si>
  <si>
    <t>截至期末总盈利情况</t>
  </si>
  <si>
    <t>指从公司成立至输入的期末日期（含）这一时间段的盈利情况；
截至期末总盈利=截至期末总收入-截至期末薪资社保总额-截至期末费用总开支-截至期末总设备折旧；</t>
  </si>
  <si>
    <t>11-6</t>
  </si>
  <si>
    <t>截至期末资产情况</t>
  </si>
  <si>
    <t>反应截至期末企业的资产情况，包含流动资产合计、设备原值及其净值与折旧、资产合计、负债合计、接受投资总额、未分配利润总额、所有者权益合计、负债及所有者权益合计等；
流动资产合计=货币资金总额+应收账款总额；反应流动资产的构成及规模；
设备净值总额=设备原值总额-已计提折旧；反应设备的规模及其折旧情况；
资产合计=流动资产合计+设备净值总额；反应资产的构成及规模；
负债合计=应付账款总额；反应负债的规模；
投资总额=股本投资金额+溢价投资金额；反应接受投资的规模、股本的规模；
未分配利润总额，反应已经盈利但没有进行分配的部分；
所有者权益合计=投资总额+未分配利润总额；反应所有者权益的构成及规模；
负债及所有者权益合计=负债合计+所有者权益合计=资产合计；</t>
  </si>
  <si>
    <t>11-7</t>
  </si>
  <si>
    <t>截至期末相关的财务指标</t>
  </si>
  <si>
    <t>截至期末相关的财务指标，是对企业经营及资产情况指标化反应；包含资产负债率、期末每股净值、截至期末每股净收益、本期每股净收益、股东权益比率、股东权益乘数、截至期末利润率、本期利润率、固定资产比率、流动资产比率、流动比率、溢价投资比率等；
资产负债率=负债合计/资产合计*100%；
期末每股净资产=所有者权益合计/股本投资金额；
截至期末每股净收益=截至期末总盈利/股本投资金额；
本期每股净收益=本期盈利/股本投资金额；
股东权益比率=所有者权益合计/资产合计*100%；
股东权益乘数=资产合计/所有者权益；
截至期末利润率=截至期末总盈利/截至期末总收入*100%；
本期利润率=本期盈利/本期收入*100%；
固定资产比率=设备净值总额/资产合计*100%；
流动资产比率=流动资产合计/负债及所有者权益合计*100%；
流动比率=流动资产合计/负债合计；
溢价投资比率=溢价投资金额/股本投资金额*100%；</t>
  </si>
  <si>
    <t>11-8</t>
  </si>
  <si>
    <t>截至期初资产情况</t>
  </si>
  <si>
    <t>反应截至期末企业的资产情况;</t>
  </si>
  <si>
    <t>12</t>
  </si>
  <si>
    <t>"收入汇总"分表</t>
  </si>
  <si>
    <t>12-1</t>
  </si>
  <si>
    <t>主要用于对盈利及资产情况进行分析；</t>
  </si>
  <si>
    <t>12-2</t>
  </si>
  <si>
    <t>期初日期、期末日期、本期收入总额、本期收入分类汇总金额；</t>
  </si>
  <si>
    <t>12-3</t>
  </si>
  <si>
    <t>12-4</t>
  </si>
  <si>
    <t>本期收入总额</t>
  </si>
  <si>
    <t>指从输入的期初日期（含）至输入的期末日期（含）这一时间段的收入总额；</t>
  </si>
  <si>
    <t>12-5</t>
  </si>
  <si>
    <t>本期收入分类汇总金额</t>
  </si>
  <si>
    <t>指从输入的期初日期（含）至输入的期末日期（含）这一时间段的收入根据不同大类的分类汇总金额；</t>
  </si>
  <si>
    <t>13</t>
  </si>
  <si>
    <t>"开支汇总"分表</t>
  </si>
  <si>
    <t>13-1</t>
  </si>
  <si>
    <t>主要用于对开支项目根据支出分类的汇总分析</t>
  </si>
  <si>
    <t>13-2</t>
  </si>
  <si>
    <t>期初日期、期末日期、本期开支总额、本期开支分类汇总金额；</t>
  </si>
  <si>
    <t>13-3</t>
  </si>
  <si>
    <t>13-4</t>
  </si>
  <si>
    <t>本期开支总额</t>
  </si>
  <si>
    <t>指从输入的期初日期（含）至输入的期末日期（含）这一时间段的开支总额；</t>
  </si>
  <si>
    <t>13-5</t>
  </si>
  <si>
    <t>本期开支分类汇总金额</t>
  </si>
  <si>
    <t>指从输入的期初日期（含）至输入的期末日期（含）这一时间段的开支根据不同支出大类的分类汇总金额；</t>
  </si>
  <si>
    <t>14</t>
  </si>
  <si>
    <t>"部门开支汇总"分表</t>
  </si>
  <si>
    <t>指从输入的期初日期（含）至输入的期末日期（含）这一时间段的开支根据不同部门的分类汇总金额；</t>
  </si>
  <si>
    <t>15</t>
  </si>
  <si>
    <t>"应付汇总"分表</t>
  </si>
  <si>
    <t>主要用于对应付账款的汇总分析</t>
  </si>
  <si>
    <t>期末日期、期末应付总额、期末应付分类汇总金额；</t>
  </si>
  <si>
    <t>本表仅需填写期末日期；相关的分析结果会自动计算得出；</t>
  </si>
  <si>
    <t>期末应付总额</t>
  </si>
  <si>
    <t>指截至输入的期末日期（含）的应付总额；</t>
  </si>
  <si>
    <t>期末应付分类汇总金额</t>
  </si>
  <si>
    <t>指截至输入的期末日期（含）的应付根据不同分类的总额；</t>
  </si>
  <si>
    <t>16</t>
  </si>
  <si>
    <t>"应收汇总"分表</t>
  </si>
  <si>
    <t>主要用于对应收账款的汇总分析</t>
  </si>
  <si>
    <t>期末日期、期末应收总额、期末应收分类汇总金额；</t>
  </si>
  <si>
    <t>期末应收总额</t>
  </si>
  <si>
    <t>指截至输入的期末日期（含）的应收总额；</t>
  </si>
  <si>
    <t>期末应收分类汇总金额</t>
  </si>
  <si>
    <t>指截至输入的期末日期（含）的应收根据不同分类的总额；</t>
  </si>
  <si>
    <t>序号</t>
  </si>
  <si>
    <t>收入大类
(LIST1)</t>
  </si>
  <si>
    <t>薪资社保大类
(LIST2)</t>
  </si>
  <si>
    <t>费用大类
(LIST3)</t>
  </si>
  <si>
    <t>人员名单
(LIST4)</t>
  </si>
  <si>
    <t>部门清单
(LIST5)</t>
  </si>
  <si>
    <t>设备大类
(LIST6)</t>
  </si>
  <si>
    <t>借入及还款大类
(LIST7)</t>
  </si>
  <si>
    <t>借出及收回大类
(LIST8)</t>
  </si>
  <si>
    <t>资金投入大类
(LIST9)</t>
  </si>
  <si>
    <t>现金分红大类
(LIST10)</t>
  </si>
  <si>
    <t>收入大类1</t>
  </si>
  <si>
    <t>综合薪资</t>
  </si>
  <si>
    <t>办公费</t>
  </si>
  <si>
    <t>人员1</t>
  </si>
  <si>
    <t>总经办</t>
  </si>
  <si>
    <t>厂房建筑物</t>
  </si>
  <si>
    <t>银行贷款</t>
  </si>
  <si>
    <t>借给股东</t>
  </si>
  <si>
    <t>原始股东投资</t>
  </si>
  <si>
    <t>年度现金分红</t>
  </si>
  <si>
    <t>收入大类2</t>
  </si>
  <si>
    <t>社保-公司部分</t>
  </si>
  <si>
    <t>业务招待费</t>
  </si>
  <si>
    <t>人员2</t>
  </si>
  <si>
    <t>销售部</t>
  </si>
  <si>
    <t>机器设备</t>
  </si>
  <si>
    <t>公司职员借款</t>
  </si>
  <si>
    <t>借给公司职员</t>
  </si>
  <si>
    <t>A轮融资</t>
  </si>
  <si>
    <t>季度现金分红</t>
  </si>
  <si>
    <t>收入大类3</t>
  </si>
  <si>
    <t>社保-个人部分</t>
  </si>
  <si>
    <t>通信费</t>
  </si>
  <si>
    <t>人员3</t>
  </si>
  <si>
    <t>财务部</t>
  </si>
  <si>
    <t>运输设备</t>
  </si>
  <si>
    <t>亲戚朋友借款</t>
  </si>
  <si>
    <t>借给亲戚朋友</t>
  </si>
  <si>
    <t>B轮融资</t>
  </si>
  <si>
    <t>月度现金分红</t>
  </si>
  <si>
    <t>收入大类4</t>
  </si>
  <si>
    <t>公积金-公司部分</t>
  </si>
  <si>
    <t>业务宣传费</t>
  </si>
  <si>
    <t>人员4</t>
  </si>
  <si>
    <t>行政部</t>
  </si>
  <si>
    <t>办公设备</t>
  </si>
  <si>
    <t>应付货款</t>
  </si>
  <si>
    <t>应收货款</t>
  </si>
  <si>
    <t>C轮融资</t>
  </si>
  <si>
    <t>临时现金分红</t>
  </si>
  <si>
    <t>收入大类5</t>
  </si>
  <si>
    <t>公积金-个人部分</t>
  </si>
  <si>
    <t>广告费</t>
  </si>
  <si>
    <t>人员5</t>
  </si>
  <si>
    <t>人事部</t>
  </si>
  <si>
    <t>小贷公司借款</t>
  </si>
  <si>
    <t>对其他项目进行投资</t>
  </si>
  <si>
    <t>E轮融资</t>
  </si>
  <si>
    <t>其他现金分红</t>
  </si>
  <si>
    <t>收入大类6</t>
  </si>
  <si>
    <t>基本薪资</t>
  </si>
  <si>
    <t>差旅费</t>
  </si>
  <si>
    <t>人员6</t>
  </si>
  <si>
    <t>采购部</t>
  </si>
  <si>
    <t>F轮融资</t>
  </si>
  <si>
    <t>收入大类7</t>
  </si>
  <si>
    <t>岗位津贴</t>
  </si>
  <si>
    <t>水电费</t>
  </si>
  <si>
    <t>人员7</t>
  </si>
  <si>
    <t>仓管部</t>
  </si>
  <si>
    <t>G轮融资</t>
  </si>
  <si>
    <t>收入大类8</t>
  </si>
  <si>
    <t>交通补贴</t>
  </si>
  <si>
    <t>房租</t>
  </si>
  <si>
    <t>人员8</t>
  </si>
  <si>
    <t>生产部</t>
  </si>
  <si>
    <t>H轮融资</t>
  </si>
  <si>
    <t>收入大类9</t>
  </si>
  <si>
    <t>住宿补贴</t>
  </si>
  <si>
    <t>员工就餐</t>
  </si>
  <si>
    <t>人员9</t>
  </si>
  <si>
    <t>I轮融资</t>
  </si>
  <si>
    <t>收入大类10</t>
  </si>
  <si>
    <t>餐饮补贴</t>
  </si>
  <si>
    <t>快递物流费</t>
  </si>
  <si>
    <t>人员10</t>
  </si>
  <si>
    <t>J轮融资</t>
  </si>
  <si>
    <t>收入大类11</t>
  </si>
  <si>
    <t>绩效奖金</t>
  </si>
  <si>
    <t>员工培训</t>
  </si>
  <si>
    <t>人员11</t>
  </si>
  <si>
    <t>K轮融资</t>
  </si>
  <si>
    <t>收入大类12</t>
  </si>
  <si>
    <t>其他奖励</t>
  </si>
  <si>
    <t>车辆使用费</t>
  </si>
  <si>
    <t>人员12</t>
  </si>
  <si>
    <t>收入大类13</t>
  </si>
  <si>
    <t>业务提成</t>
  </si>
  <si>
    <t>耗用物资</t>
  </si>
  <si>
    <t>人员13</t>
  </si>
  <si>
    <t>收入大类14</t>
  </si>
  <si>
    <t>节日补贴</t>
  </si>
  <si>
    <t>利息支出</t>
  </si>
  <si>
    <t>人员14</t>
  </si>
  <si>
    <t>收入大类15</t>
  </si>
  <si>
    <t>生日贺礼</t>
  </si>
  <si>
    <t>交易手续费</t>
  </si>
  <si>
    <t>人员15</t>
  </si>
  <si>
    <t>收入大类16</t>
  </si>
  <si>
    <t>结婚贺礼</t>
  </si>
  <si>
    <t>银行收费</t>
  </si>
  <si>
    <t>人员16</t>
  </si>
  <si>
    <t>收入大类17</t>
  </si>
  <si>
    <t>其他福利</t>
  </si>
  <si>
    <t>人员17</t>
  </si>
  <si>
    <t>收入大类18</t>
  </si>
  <si>
    <t>养老保险-公司部分</t>
  </si>
  <si>
    <t>人员18</t>
  </si>
  <si>
    <t>医疗保险-公司部分</t>
  </si>
  <si>
    <t>人员19</t>
  </si>
  <si>
    <t>生育保险-公司部分</t>
  </si>
  <si>
    <t>人员20</t>
  </si>
  <si>
    <t>工伤保险-公司部分</t>
  </si>
  <si>
    <t>人员21</t>
  </si>
  <si>
    <t>失业保险-公司部分</t>
  </si>
  <si>
    <t>人员22</t>
  </si>
  <si>
    <t>补充医疗保险-公司部分</t>
  </si>
  <si>
    <t>人员23</t>
  </si>
  <si>
    <t>住房公积金-公司部分</t>
  </si>
  <si>
    <t>人员24</t>
  </si>
  <si>
    <t>养老保险-个人部分</t>
  </si>
  <si>
    <t>人员25</t>
  </si>
  <si>
    <t>医疗保险-个人部分</t>
  </si>
  <si>
    <t>生育保险-个人部分</t>
  </si>
  <si>
    <t>工伤保险-个人部分</t>
  </si>
  <si>
    <t>失业保险-个人部分</t>
  </si>
  <si>
    <t>补充医疗保险-个人部分</t>
  </si>
  <si>
    <t>住房公积金-个人部分</t>
  </si>
  <si>
    <t>分红给公司员工</t>
  </si>
  <si>
    <t>收入登记表</t>
  </si>
  <si>
    <t>年度</t>
  </si>
  <si>
    <t>月份</t>
  </si>
  <si>
    <t>经办</t>
  </si>
  <si>
    <t>审核</t>
  </si>
  <si>
    <t>部门</t>
  </si>
  <si>
    <t>备注1</t>
  </si>
  <si>
    <t>备注2</t>
  </si>
  <si>
    <t>销售</t>
  </si>
  <si>
    <t>客户1</t>
  </si>
  <si>
    <t>公账范畴</t>
  </si>
  <si>
    <t>薪资社保登记表</t>
  </si>
  <si>
    <t>薪资设保大类</t>
  </si>
  <si>
    <t>业务对象（对应人员等）</t>
  </si>
  <si>
    <t>费用开支登记表</t>
  </si>
  <si>
    <t>设备采购登记表</t>
  </si>
  <si>
    <t>业务对象（供应商名称等）</t>
  </si>
  <si>
    <t>本期期初：</t>
  </si>
  <si>
    <t>期初日期根据“盈利及资产情况分析表”自动获取</t>
  </si>
  <si>
    <t>本期期末：</t>
  </si>
  <si>
    <t>期末日期根据“盈利及资产情况分析表”自动获取</t>
  </si>
  <si>
    <t>折旧年限：</t>
  </si>
  <si>
    <t>代表折旧年限，“3”即为“折旧三年”，可以手动调整</t>
  </si>
  <si>
    <t>借入及还款</t>
  </si>
  <si>
    <t>借入大类</t>
  </si>
  <si>
    <t>借款对象</t>
  </si>
  <si>
    <t>采购</t>
  </si>
  <si>
    <t>借出及还款</t>
  </si>
  <si>
    <t>借出大类</t>
  </si>
  <si>
    <t>资金投入</t>
  </si>
  <si>
    <t>资金投入  大类</t>
  </si>
  <si>
    <t>股份分摊  金额</t>
  </si>
  <si>
    <t>合计投资  金额</t>
  </si>
  <si>
    <t>现金分红</t>
  </si>
  <si>
    <t>现金分红  大类</t>
  </si>
  <si>
    <t>私账范畴</t>
  </si>
  <si>
    <t>盈利及资产情况汇总分析表</t>
  </si>
  <si>
    <t>期初日期：</t>
  </si>
  <si>
    <t>期末日期：</t>
  </si>
  <si>
    <t>项目</t>
  </si>
  <si>
    <t>汇总金额</t>
  </si>
  <si>
    <t>其中：公账范畴</t>
  </si>
  <si>
    <t>其中：私账范畴</t>
  </si>
  <si>
    <t>本期收入</t>
  </si>
  <si>
    <t>截至期末总收入</t>
  </si>
  <si>
    <t>本期薪资社保</t>
  </si>
  <si>
    <t>截至期末薪资社保总额</t>
  </si>
  <si>
    <t>本期费用开支</t>
  </si>
  <si>
    <t>截至期末总费用开支</t>
  </si>
  <si>
    <t>本期设备折旧</t>
  </si>
  <si>
    <t>截至期末总设备折旧</t>
  </si>
  <si>
    <t>本期盈利</t>
  </si>
  <si>
    <t>截至期末总盈利</t>
  </si>
  <si>
    <t>货币资金总额</t>
  </si>
  <si>
    <t>应付账款总额</t>
  </si>
  <si>
    <t>应收账款总额</t>
  </si>
  <si>
    <t>负债合计</t>
  </si>
  <si>
    <t>流动资产合计</t>
  </si>
  <si>
    <t>股本投资金额</t>
  </si>
  <si>
    <t>设备原值总额</t>
  </si>
  <si>
    <t>溢价投资金额</t>
  </si>
  <si>
    <t>已计提折旧</t>
  </si>
  <si>
    <t>投资总额</t>
  </si>
  <si>
    <t>设备净值总额</t>
  </si>
  <si>
    <t>未分配利润</t>
  </si>
  <si>
    <t>所有者权益合计</t>
  </si>
  <si>
    <t>资产合计</t>
  </si>
  <si>
    <t>负债及所有者权益合计</t>
  </si>
  <si>
    <t>截至期末部分财务指标(根据汇总金额计算)</t>
  </si>
  <si>
    <t>资产负债率</t>
  </si>
  <si>
    <t>期末每股净值</t>
  </si>
  <si>
    <t>截至期末每股净收益</t>
  </si>
  <si>
    <t>本期每股净收益</t>
  </si>
  <si>
    <t>股东权益比率</t>
  </si>
  <si>
    <t>股东权益乘数</t>
  </si>
  <si>
    <t>截至期末利润率</t>
  </si>
  <si>
    <t>本期利润率</t>
  </si>
  <si>
    <t>固定资产比率</t>
  </si>
  <si>
    <t>流动资产比率</t>
  </si>
  <si>
    <t>流动比率</t>
  </si>
  <si>
    <t>溢价投资比率</t>
  </si>
  <si>
    <t>收入汇总表</t>
  </si>
  <si>
    <t>注：汇总依据为“收入汇总”</t>
  </si>
  <si>
    <t>注：手动填写“期初日期”、“期末日期”，汇总数据自动生成</t>
  </si>
  <si>
    <t>本期收入总额：</t>
  </si>
  <si>
    <t>分类汇总金额</t>
  </si>
  <si>
    <t>开支汇总表-根据支出类别汇总</t>
  </si>
  <si>
    <t>注：汇总依据为“薪资社保”及“费用开支”</t>
  </si>
  <si>
    <t>本期开支总额：</t>
  </si>
  <si>
    <t>薪资社保</t>
  </si>
  <si>
    <t>开支汇总表-根据部门汇总</t>
  </si>
  <si>
    <t>应付汇总表-根据分类汇总</t>
  </si>
  <si>
    <t>注：汇总依据为“借入及还款”</t>
  </si>
  <si>
    <t>注：手动填写“期末日期”，汇总数据自动生成</t>
  </si>
  <si>
    <t>期末应付总额：</t>
  </si>
  <si>
    <t>期初应付总额：</t>
  </si>
  <si>
    <t>应付大类</t>
  </si>
  <si>
    <t>期末分类汇总金额</t>
  </si>
  <si>
    <t>应收汇总表-根据分类汇总</t>
  </si>
  <si>
    <t>注：汇总依据为“借出及收款”</t>
  </si>
  <si>
    <t>期末应收总额：</t>
  </si>
  <si>
    <t>期初应收总额：</t>
  </si>
  <si>
    <t>应收大类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</si>
</sst>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yyyy&quot;年&quot;m&quot;月&quot;d&quot;日&quot;;@"/>
    <numFmt numFmtId="178" formatCode="#,##0.00_ "/>
    <numFmt numFmtId="179" formatCode="[$-F800]dddd\,\ mmmm\ dd\,\ yyyy"/>
  </numFmts>
  <fonts count="35" x14ac:knownFonts="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0"/>
      <color theme="1"/>
      <name val="等线"/>
      <charset val="134"/>
      <scheme val="minor"/>
    </font>
    <font>
      <b/>
      <sz val="10"/>
      <color theme="1"/>
      <name val="微软雅黑"/>
      <charset val="134"/>
    </font>
    <font>
      <b/>
      <sz val="10"/>
      <color theme="1"/>
      <name val="等线"/>
      <charset val="134"/>
      <scheme val="minor"/>
    </font>
    <font>
      <sz val="22"/>
      <color theme="1"/>
      <name val="微软雅黑"/>
      <charset val="134"/>
    </font>
    <font>
      <b/>
      <sz val="11"/>
      <color theme="0"/>
      <name val="微软雅黑"/>
      <charset val="134"/>
    </font>
    <font>
      <b/>
      <sz val="12"/>
      <name val="微软雅黑"/>
      <charset val="134"/>
    </font>
    <font>
      <sz val="10"/>
      <name val="微软雅黑"/>
      <charset val="134"/>
    </font>
    <font>
      <sz val="22"/>
      <name val="微软雅黑"/>
      <charset val="134"/>
    </font>
    <font>
      <sz val="11"/>
      <name val="微软雅黑"/>
      <charset val="134"/>
    </font>
    <font>
      <b/>
      <sz val="20"/>
      <color theme="1"/>
      <name val="等线"/>
      <charset val="134"/>
      <scheme val="minor"/>
    </font>
    <font>
      <b/>
      <sz val="14"/>
      <color theme="1"/>
      <name val="华文新魏"/>
      <charset val="134"/>
    </font>
    <font>
      <sz val="11"/>
      <color theme="1"/>
      <name val="楷体"/>
      <charset val="134"/>
    </font>
    <font>
      <sz val="12"/>
      <name val="楷体"/>
      <charset val="134"/>
    </font>
    <font>
      <sz val="11"/>
      <name val="楷体"/>
      <charset val="134"/>
    </font>
    <font>
      <b/>
      <sz val="18"/>
      <name val="华文中宋"/>
      <charset val="134"/>
    </font>
    <font>
      <b/>
      <sz val="12"/>
      <name val="华文新魏"/>
      <charset val="134"/>
    </font>
    <font>
      <b/>
      <sz val="12"/>
      <name val="楷体"/>
      <charset val="134"/>
    </font>
    <font>
      <b/>
      <sz val="20"/>
      <name val="等线"/>
      <charset val="134"/>
      <scheme val="minor"/>
    </font>
    <font>
      <b/>
      <sz val="14"/>
      <name val="华文新魏"/>
      <charset val="134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2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22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24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511703848384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</cellStyleXfs>
  <cellXfs count="199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7" fillId="7" borderId="5" xfId="0" applyFont="1" applyFill="1" applyBorder="1" applyAlignment="1">
      <alignment horizontal="center" vertical="center" wrapText="1"/>
    </xf>
    <xf numFmtId="176" fontId="7" fillId="7" borderId="5" xfId="0" applyNumberFormat="1" applyFont="1" applyFill="1" applyBorder="1" applyAlignment="1">
      <alignment horizontal="center" vertical="center" wrapText="1"/>
    </xf>
    <xf numFmtId="178" fontId="7" fillId="7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78" fontId="2" fillId="4" borderId="5" xfId="0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176" fontId="7" fillId="7" borderId="5" xfId="0" applyNumberFormat="1" applyFont="1" applyFill="1" applyBorder="1" applyAlignment="1">
      <alignment horizontal="center" vertical="center"/>
    </xf>
    <xf numFmtId="0" fontId="7" fillId="7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7" fillId="7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9" fontId="7" fillId="7" borderId="5" xfId="2" applyFont="1" applyFill="1" applyBorder="1" applyAlignment="1">
      <alignment horizontal="center" vertical="center" wrapText="1"/>
    </xf>
    <xf numFmtId="9" fontId="1" fillId="0" borderId="5" xfId="2" applyFont="1" applyBorder="1" applyAlignment="1">
      <alignment horizontal="center" vertical="center" wrapText="1"/>
    </xf>
    <xf numFmtId="178" fontId="1" fillId="4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49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0" fillId="2" borderId="0" xfId="0" applyFill="1"/>
    <xf numFmtId="0" fontId="0" fillId="7" borderId="0" xfId="0" applyFill="1" applyAlignment="1">
      <alignment horizontal="center"/>
    </xf>
    <xf numFmtId="0" fontId="22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17" fillId="2" borderId="0" xfId="0" applyNumberFormat="1" applyFont="1" applyFill="1" applyAlignment="1">
      <alignment horizontal="center" vertical="center"/>
    </xf>
    <xf numFmtId="0" fontId="15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6" fillId="2" borderId="0" xfId="0" applyFont="1" applyFill="1" applyBorder="1" applyAlignment="1">
      <alignment horizontal="right" vertical="center"/>
    </xf>
    <xf numFmtId="179" fontId="26" fillId="3" borderId="0" xfId="0" applyNumberFormat="1" applyFont="1" applyFill="1" applyBorder="1" applyAlignment="1">
      <alignment horizontal="left" vertical="center"/>
    </xf>
    <xf numFmtId="0" fontId="25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7" fillId="4" borderId="0" xfId="0" applyFont="1" applyFill="1" applyAlignment="1">
      <alignment horizontal="right" vertical="center"/>
    </xf>
    <xf numFmtId="43" fontId="27" fillId="4" borderId="0" xfId="1" applyFont="1" applyFill="1" applyAlignment="1">
      <alignment vertical="center"/>
    </xf>
    <xf numFmtId="0" fontId="25" fillId="0" borderId="0" xfId="0" applyFont="1" applyAlignment="1">
      <alignment vertical="center"/>
    </xf>
    <xf numFmtId="0" fontId="28" fillId="5" borderId="1" xfId="0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/>
    </xf>
    <xf numFmtId="43" fontId="28" fillId="5" borderId="2" xfId="1" applyFont="1" applyFill="1" applyBorder="1" applyAlignment="1">
      <alignment horizontal="center" vertical="center"/>
    </xf>
    <xf numFmtId="43" fontId="28" fillId="5" borderId="3" xfId="1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43" fontId="25" fillId="4" borderId="5" xfId="1" applyFont="1" applyFill="1" applyBorder="1" applyAlignment="1">
      <alignment vertical="center"/>
    </xf>
    <xf numFmtId="43" fontId="25" fillId="4" borderId="6" xfId="1" applyFont="1" applyFill="1" applyBorder="1" applyAlignment="1">
      <alignment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43" fontId="25" fillId="4" borderId="8" xfId="1" applyFont="1" applyFill="1" applyBorder="1" applyAlignment="1">
      <alignment vertical="center"/>
    </xf>
    <xf numFmtId="43" fontId="25" fillId="4" borderId="9" xfId="1" applyFont="1" applyFill="1" applyBorder="1" applyAlignment="1">
      <alignment vertical="center"/>
    </xf>
    <xf numFmtId="43" fontId="25" fillId="2" borderId="0" xfId="1" applyFont="1" applyFill="1" applyAlignment="1">
      <alignment vertical="center"/>
    </xf>
    <xf numFmtId="0" fontId="28" fillId="2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2" xfId="0" applyFont="1" applyFill="1" applyBorder="1" applyAlignment="1">
      <alignment horizontal="center" vertical="center"/>
    </xf>
    <xf numFmtId="0" fontId="31" fillId="5" borderId="3" xfId="0" applyFont="1" applyFill="1" applyBorder="1" applyAlignment="1">
      <alignment horizontal="center" vertical="center"/>
    </xf>
    <xf numFmtId="0" fontId="28" fillId="6" borderId="4" xfId="0" applyFont="1" applyFill="1" applyBorder="1" applyAlignment="1">
      <alignment horizontal="center" vertical="center"/>
    </xf>
    <xf numFmtId="43" fontId="31" fillId="4" borderId="5" xfId="1" applyFont="1" applyFill="1" applyBorder="1" applyAlignment="1">
      <alignment vertical="center"/>
    </xf>
    <xf numFmtId="43" fontId="31" fillId="4" borderId="6" xfId="1" applyFont="1" applyFill="1" applyBorder="1" applyAlignment="1">
      <alignment vertical="center"/>
    </xf>
    <xf numFmtId="0" fontId="25" fillId="6" borderId="4" xfId="0" applyFont="1" applyFill="1" applyBorder="1" applyAlignment="1">
      <alignment horizontal="center" vertical="center"/>
    </xf>
    <xf numFmtId="43" fontId="30" fillId="4" borderId="5" xfId="1" applyFont="1" applyFill="1" applyBorder="1" applyAlignment="1">
      <alignment vertical="center"/>
    </xf>
    <xf numFmtId="43" fontId="30" fillId="4" borderId="6" xfId="1" applyFont="1" applyFill="1" applyBorder="1" applyAlignment="1">
      <alignment vertical="center"/>
    </xf>
    <xf numFmtId="0" fontId="28" fillId="6" borderId="7" xfId="0" applyFont="1" applyFill="1" applyBorder="1" applyAlignment="1">
      <alignment horizontal="center" vertical="center"/>
    </xf>
    <xf numFmtId="43" fontId="31" fillId="4" borderId="8" xfId="1" applyFont="1" applyFill="1" applyBorder="1" applyAlignment="1">
      <alignment vertical="center"/>
    </xf>
    <xf numFmtId="43" fontId="31" fillId="4" borderId="9" xfId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4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0" fillId="6" borderId="4" xfId="0" applyFont="1" applyFill="1" applyBorder="1" applyAlignment="1">
      <alignment horizontal="center" vertical="center"/>
    </xf>
    <xf numFmtId="0" fontId="30" fillId="6" borderId="5" xfId="0" applyFont="1" applyFill="1" applyBorder="1" applyAlignment="1">
      <alignment horizontal="center" vertical="center"/>
    </xf>
    <xf numFmtId="0" fontId="31" fillId="6" borderId="5" xfId="0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center" vertical="center"/>
    </xf>
    <xf numFmtId="0" fontId="31" fillId="6" borderId="7" xfId="0" applyFont="1" applyFill="1" applyBorder="1" applyAlignment="1">
      <alignment horizontal="center" vertical="center"/>
    </xf>
    <xf numFmtId="0" fontId="31" fillId="6" borderId="8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center" vertical="center"/>
    </xf>
    <xf numFmtId="9" fontId="31" fillId="4" borderId="2" xfId="2" applyFont="1" applyFill="1" applyBorder="1" applyAlignment="1">
      <alignment horizontal="center" vertical="center"/>
    </xf>
    <xf numFmtId="0" fontId="31" fillId="6" borderId="2" xfId="0" applyFont="1" applyFill="1" applyBorder="1" applyAlignment="1">
      <alignment horizontal="center" vertical="center"/>
    </xf>
    <xf numFmtId="178" fontId="31" fillId="4" borderId="2" xfId="1" applyNumberFormat="1" applyFont="1" applyFill="1" applyBorder="1" applyAlignment="1">
      <alignment horizontal="center" vertical="center"/>
    </xf>
    <xf numFmtId="178" fontId="31" fillId="4" borderId="3" xfId="1" applyNumberFormat="1" applyFont="1" applyFill="1" applyBorder="1" applyAlignment="1">
      <alignment horizontal="center" vertical="center"/>
    </xf>
    <xf numFmtId="0" fontId="31" fillId="2" borderId="0" xfId="0" applyFont="1" applyFill="1" applyAlignment="1">
      <alignment vertical="center"/>
    </xf>
    <xf numFmtId="9" fontId="31" fillId="4" borderId="5" xfId="2" applyFont="1" applyFill="1" applyBorder="1" applyAlignment="1">
      <alignment horizontal="center" vertical="center"/>
    </xf>
    <xf numFmtId="178" fontId="31" fillId="4" borderId="5" xfId="0" applyNumberFormat="1" applyFont="1" applyFill="1" applyBorder="1" applyAlignment="1">
      <alignment horizontal="center" vertical="center"/>
    </xf>
    <xf numFmtId="43" fontId="31" fillId="6" borderId="5" xfId="0" applyNumberFormat="1" applyFont="1" applyFill="1" applyBorder="1" applyAlignment="1">
      <alignment horizontal="center" vertical="center"/>
    </xf>
    <xf numFmtId="9" fontId="31" fillId="4" borderId="6" xfId="2" applyFont="1" applyFill="1" applyBorder="1" applyAlignment="1">
      <alignment horizontal="center" vertical="center"/>
    </xf>
    <xf numFmtId="9" fontId="31" fillId="4" borderId="8" xfId="2" applyFont="1" applyFill="1" applyBorder="1" applyAlignment="1">
      <alignment horizontal="center" vertical="center"/>
    </xf>
    <xf numFmtId="43" fontId="31" fillId="6" borderId="8" xfId="0" applyNumberFormat="1" applyFont="1" applyFill="1" applyBorder="1" applyAlignment="1">
      <alignment horizontal="center" vertical="center"/>
    </xf>
    <xf numFmtId="178" fontId="31" fillId="4" borderId="8" xfId="2" applyNumberFormat="1" applyFont="1" applyFill="1" applyBorder="1" applyAlignment="1">
      <alignment horizontal="center" vertical="center"/>
    </xf>
    <xf numFmtId="9" fontId="31" fillId="4" borderId="9" xfId="2" applyFont="1" applyFill="1" applyBorder="1" applyAlignment="1">
      <alignment horizontal="center" vertical="center"/>
    </xf>
    <xf numFmtId="43" fontId="30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7" borderId="5" xfId="0" applyFont="1" applyFill="1" applyBorder="1" applyAlignment="1">
      <alignment horizontal="center" vertical="center" wrapText="1"/>
    </xf>
    <xf numFmtId="176" fontId="33" fillId="7" borderId="5" xfId="0" applyNumberFormat="1" applyFont="1" applyFill="1" applyBorder="1" applyAlignment="1">
      <alignment horizontal="center" vertical="center" wrapText="1"/>
    </xf>
    <xf numFmtId="178" fontId="33" fillId="7" borderId="5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176" fontId="30" fillId="0" borderId="5" xfId="0" applyNumberFormat="1" applyFont="1" applyBorder="1" applyAlignment="1">
      <alignment horizontal="center" vertical="center"/>
    </xf>
    <xf numFmtId="0" fontId="30" fillId="8" borderId="5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178" fontId="30" fillId="0" borderId="5" xfId="0" applyNumberFormat="1" applyFont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76" fontId="30" fillId="2" borderId="0" xfId="0" applyNumberFormat="1" applyFont="1" applyFill="1" applyAlignment="1">
      <alignment horizontal="center" vertical="center"/>
    </xf>
    <xf numFmtId="178" fontId="30" fillId="2" borderId="0" xfId="0" applyNumberFormat="1" applyFont="1" applyFill="1" applyAlignment="1">
      <alignment horizontal="center" vertical="center"/>
    </xf>
    <xf numFmtId="0" fontId="33" fillId="7" borderId="5" xfId="0" applyFont="1" applyFill="1" applyBorder="1" applyAlignment="1">
      <alignment horizontal="center" vertical="center"/>
    </xf>
    <xf numFmtId="176" fontId="33" fillId="7" borderId="5" xfId="0" applyNumberFormat="1" applyFont="1" applyFill="1" applyBorder="1" applyAlignment="1">
      <alignment horizontal="center" vertical="center"/>
    </xf>
    <xf numFmtId="178" fontId="33" fillId="7" borderId="5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79" fontId="8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center" wrapText="1"/>
    </xf>
    <xf numFmtId="179" fontId="8" fillId="2" borderId="6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58" fontId="2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178" fontId="2" fillId="2" borderId="0" xfId="0" applyNumberFormat="1" applyFont="1" applyFill="1" applyAlignment="1">
      <alignment horizontal="center" vertical="center" wrapText="1"/>
    </xf>
    <xf numFmtId="0" fontId="32" fillId="0" borderId="0" xfId="0" applyNumberFormat="1" applyFont="1" applyAlignment="1">
      <alignment horizontal="center" vertical="center"/>
    </xf>
    <xf numFmtId="0" fontId="33" fillId="7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176" fontId="25" fillId="0" borderId="5" xfId="0" applyNumberFormat="1" applyFont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5" xfId="0" applyNumberFormat="1" applyFont="1" applyBorder="1" applyAlignment="1">
      <alignment horizontal="center" vertical="center"/>
    </xf>
    <xf numFmtId="0" fontId="30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NumberFormat="1" applyFont="1" applyAlignment="1">
      <alignment horizontal="center" vertical="center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&#20511;&#20986;&#21450;&#25910;&#27454;!A1"/><Relationship Id="rId13" Type="http://schemas.openxmlformats.org/officeDocument/2006/relationships/hyperlink" Target="#&#22635;&#20889;&#35828;&#26126;!A1"/><Relationship Id="rId3" Type="http://schemas.openxmlformats.org/officeDocument/2006/relationships/hyperlink" Target="#&#36153;&#29992;&#24320;&#25903;!A1"/><Relationship Id="rId7" Type="http://schemas.openxmlformats.org/officeDocument/2006/relationships/hyperlink" Target="#&#36164;&#37329;&#25237;&#20837;!A1"/><Relationship Id="rId12" Type="http://schemas.openxmlformats.org/officeDocument/2006/relationships/hyperlink" Target="#&#25910;&#20837;&#27719;&#24635;!A1"/><Relationship Id="rId2" Type="http://schemas.openxmlformats.org/officeDocument/2006/relationships/hyperlink" Target="#&#25910;&#20837;!A1"/><Relationship Id="rId16" Type="http://schemas.openxmlformats.org/officeDocument/2006/relationships/hyperlink" Target="#&#24212;&#25910;&#27719;&#24635;!A1"/><Relationship Id="rId1" Type="http://schemas.openxmlformats.org/officeDocument/2006/relationships/hyperlink" Target="#&#35774;&#22791;&#37319;&#36141;!A1"/><Relationship Id="rId6" Type="http://schemas.openxmlformats.org/officeDocument/2006/relationships/hyperlink" Target="#&#20511;&#20837;&#21450;&#36824;&#27454;!A1"/><Relationship Id="rId11" Type="http://schemas.openxmlformats.org/officeDocument/2006/relationships/hyperlink" Target="#&#24320;&#25903;&#27719;&#24635;!A1"/><Relationship Id="rId5" Type="http://schemas.openxmlformats.org/officeDocument/2006/relationships/hyperlink" Target="#&#29616;&#37329;&#20998;&#32418;!A1"/><Relationship Id="rId15" Type="http://schemas.openxmlformats.org/officeDocument/2006/relationships/hyperlink" Target="#&#21442;&#25968;&#34920;!A1"/><Relationship Id="rId10" Type="http://schemas.openxmlformats.org/officeDocument/2006/relationships/hyperlink" Target="#&#30408;&#21033;&#21450;&#36164;&#20135;&#24773;&#20917;&#20998;&#26512;&#34920;!A1"/><Relationship Id="rId4" Type="http://schemas.openxmlformats.org/officeDocument/2006/relationships/hyperlink" Target="#&#34218;&#36164;&#31038;&#20445;!A1"/><Relationship Id="rId9" Type="http://schemas.openxmlformats.org/officeDocument/2006/relationships/hyperlink" Target="#&#37096;&#38376;&#24320;&#25903;&#27719;&#24635;!A1"/><Relationship Id="rId14" Type="http://schemas.openxmlformats.org/officeDocument/2006/relationships/hyperlink" Target="#&#24212;&#20184;&#27719;&#24635;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10</xdr:row>
      <xdr:rowOff>0</xdr:rowOff>
    </xdr:from>
    <xdr:to>
      <xdr:col>3</xdr:col>
      <xdr:colOff>457200</xdr:colOff>
      <xdr:row>12</xdr:row>
      <xdr:rowOff>28575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23950" y="2025650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6</xdr:col>
      <xdr:colOff>495300</xdr:colOff>
      <xdr:row>10</xdr:row>
      <xdr:rowOff>9525</xdr:rowOff>
    </xdr:from>
    <xdr:to>
      <xdr:col>8</xdr:col>
      <xdr:colOff>514350</xdr:colOff>
      <xdr:row>12</xdr:row>
      <xdr:rowOff>38100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610100" y="2035175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9</xdr:col>
      <xdr:colOff>269875</xdr:colOff>
      <xdr:row>10</xdr:row>
      <xdr:rowOff>12700</xdr:rowOff>
    </xdr:from>
    <xdr:to>
      <xdr:col>11</xdr:col>
      <xdr:colOff>288925</xdr:colOff>
      <xdr:row>12</xdr:row>
      <xdr:rowOff>41275</xdr:rowOff>
    </xdr:to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442075" y="2038350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4</xdr:col>
      <xdr:colOff>111125</xdr:colOff>
      <xdr:row>10</xdr:row>
      <xdr:rowOff>6350</xdr:rowOff>
    </xdr:from>
    <xdr:to>
      <xdr:col>6</xdr:col>
      <xdr:colOff>130175</xdr:colOff>
      <xdr:row>12</xdr:row>
      <xdr:rowOff>34925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54325" y="2032000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1</xdr:col>
      <xdr:colOff>438150</xdr:colOff>
      <xdr:row>9</xdr:row>
      <xdr:rowOff>161925</xdr:rowOff>
    </xdr:from>
    <xdr:to>
      <xdr:col>3</xdr:col>
      <xdr:colOff>457200</xdr:colOff>
      <xdr:row>12</xdr:row>
      <xdr:rowOff>19050</xdr:rowOff>
    </xdr:to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23950" y="2016125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6</xdr:col>
      <xdr:colOff>494665</xdr:colOff>
      <xdr:row>9</xdr:row>
      <xdr:rowOff>170815</xdr:rowOff>
    </xdr:from>
    <xdr:to>
      <xdr:col>8</xdr:col>
      <xdr:colOff>513715</xdr:colOff>
      <xdr:row>12</xdr:row>
      <xdr:rowOff>27940</xdr:rowOff>
    </xdr:to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09465" y="2025015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4</xdr:col>
      <xdr:colOff>110490</xdr:colOff>
      <xdr:row>9</xdr:row>
      <xdr:rowOff>168275</xdr:rowOff>
    </xdr:from>
    <xdr:to>
      <xdr:col>6</xdr:col>
      <xdr:colOff>129540</xdr:colOff>
      <xdr:row>12</xdr:row>
      <xdr:rowOff>25400</xdr:rowOff>
    </xdr:to>
    <xdr:sp macro="" textlink="">
      <xdr:nvSpPr>
        <xdr:cNvPr id="10" name="文本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853690" y="2022475"/>
          <a:ext cx="1390650" cy="371475"/>
        </a:xfrm>
        <a:prstGeom prst="round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收入登记</a:t>
          </a:r>
        </a:p>
      </xdr:txBody>
    </xdr:sp>
    <xdr:clientData/>
  </xdr:twoCellAnchor>
  <xdr:twoCellAnchor>
    <xdr:from>
      <xdr:col>1</xdr:col>
      <xdr:colOff>457200</xdr:colOff>
      <xdr:row>9</xdr:row>
      <xdr:rowOff>161925</xdr:rowOff>
    </xdr:from>
    <xdr:to>
      <xdr:col>11</xdr:col>
      <xdr:colOff>288290</xdr:colOff>
      <xdr:row>12</xdr:row>
      <xdr:rowOff>40005</xdr:rowOff>
    </xdr:to>
    <xdr:grpSp>
      <xdr:nvGrpSpPr>
        <xdr:cNvPr id="16" name="组合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1143000" y="2085975"/>
          <a:ext cx="6689090" cy="421005"/>
          <a:chOff x="1785" y="2940"/>
          <a:chExt cx="10564" cy="618"/>
        </a:xfrm>
      </xdr:grpSpPr>
      <xdr:sp macro="" textlink="">
        <xdr:nvSpPr>
          <xdr:cNvPr id="12" name="文本框 11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10159" y="297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设备采购</a:t>
            </a:r>
          </a:p>
        </xdr:txBody>
      </xdr:sp>
      <xdr:sp macro="" textlink="">
        <xdr:nvSpPr>
          <xdr:cNvPr id="13" name="文本框 12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1785" y="294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收入登记</a:t>
            </a:r>
          </a:p>
        </xdr:txBody>
      </xdr:sp>
      <xdr:sp macro="" textlink="">
        <xdr:nvSpPr>
          <xdr:cNvPr id="14" name="文本框 13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7273" y="295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费用开支</a:t>
            </a:r>
          </a:p>
        </xdr:txBody>
      </xdr:sp>
      <xdr:sp macro="" textlink="">
        <xdr:nvSpPr>
          <xdr:cNvPr id="15" name="文本框 14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4508" y="295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薪资社保</a:t>
            </a:r>
          </a:p>
        </xdr:txBody>
      </xdr:sp>
    </xdr:grpSp>
    <xdr:clientData/>
  </xdr:twoCellAnchor>
  <xdr:twoCellAnchor>
    <xdr:from>
      <xdr:col>1</xdr:col>
      <xdr:colOff>450850</xdr:colOff>
      <xdr:row>13</xdr:row>
      <xdr:rowOff>98425</xdr:rowOff>
    </xdr:from>
    <xdr:to>
      <xdr:col>11</xdr:col>
      <xdr:colOff>281940</xdr:colOff>
      <xdr:row>15</xdr:row>
      <xdr:rowOff>147955</xdr:rowOff>
    </xdr:to>
    <xdr:grpSp>
      <xdr:nvGrpSpPr>
        <xdr:cNvPr id="17" name="组合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1136650" y="2746375"/>
          <a:ext cx="6689090" cy="411480"/>
          <a:chOff x="1785" y="2940"/>
          <a:chExt cx="10564" cy="618"/>
        </a:xfrm>
      </xdr:grpSpPr>
      <xdr:sp macro="" textlink="">
        <xdr:nvSpPr>
          <xdr:cNvPr id="18" name="文本框 17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>
            <a:off x="10159" y="297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现金分红</a:t>
            </a:r>
          </a:p>
        </xdr:txBody>
      </xdr:sp>
      <xdr:sp macro="" textlink="">
        <xdr:nvSpPr>
          <xdr:cNvPr id="19" name="文本框 18">
            <a:hlinkClick xmlns:r="http://schemas.openxmlformats.org/officeDocument/2006/relationships" r:id="rId6"/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>
          <a:xfrm>
            <a:off x="1785" y="294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借入及还款</a:t>
            </a:r>
          </a:p>
        </xdr:txBody>
      </xdr:sp>
      <xdr:sp macro="" textlink="">
        <xdr:nvSpPr>
          <xdr:cNvPr id="20" name="文本框 19">
            <a:hlinkClick xmlns:r="http://schemas.openxmlformats.org/officeDocument/2006/relationships" r:id="rId7"/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7273" y="295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资金投入</a:t>
            </a:r>
            <a:endParaRPr lang="en-US" altLang="zh-CN" sz="1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endParaRPr>
          </a:p>
        </xdr:txBody>
      </xdr:sp>
      <xdr:sp macro="" textlink="">
        <xdr:nvSpPr>
          <xdr:cNvPr id="21" name="文本框 20">
            <a:hlinkClick xmlns:r="http://schemas.openxmlformats.org/officeDocument/2006/relationships" r:id="rId8"/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4508" y="295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借出及收款</a:t>
            </a:r>
          </a:p>
        </xdr:txBody>
      </xdr:sp>
    </xdr:grpSp>
    <xdr:clientData/>
  </xdr:twoCellAnchor>
  <xdr:twoCellAnchor>
    <xdr:from>
      <xdr:col>1</xdr:col>
      <xdr:colOff>463550</xdr:colOff>
      <xdr:row>17</xdr:row>
      <xdr:rowOff>15875</xdr:rowOff>
    </xdr:from>
    <xdr:to>
      <xdr:col>11</xdr:col>
      <xdr:colOff>294640</xdr:colOff>
      <xdr:row>19</xdr:row>
      <xdr:rowOff>65405</xdr:rowOff>
    </xdr:to>
    <xdr:grpSp>
      <xdr:nvGrpSpPr>
        <xdr:cNvPr id="22" name="组合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1149350" y="3387725"/>
          <a:ext cx="6689090" cy="411480"/>
          <a:chOff x="1785" y="2940"/>
          <a:chExt cx="10564" cy="618"/>
        </a:xfrm>
      </xdr:grpSpPr>
      <xdr:sp macro="" textlink="">
        <xdr:nvSpPr>
          <xdr:cNvPr id="23" name="文本框 22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>
          <a:xfrm>
            <a:off x="10159" y="297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4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部门开支汇总</a:t>
            </a:r>
          </a:p>
        </xdr:txBody>
      </xdr:sp>
      <xdr:sp macro="" textlink="">
        <xdr:nvSpPr>
          <xdr:cNvPr id="24" name="文本框 23">
            <a:hlinkClick xmlns:r="http://schemas.openxmlformats.org/officeDocument/2006/relationships" r:id="rId10"/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1785" y="294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盈利及资产</a:t>
            </a:r>
          </a:p>
        </xdr:txBody>
      </xdr:sp>
      <xdr:sp macro="" textlink="">
        <xdr:nvSpPr>
          <xdr:cNvPr id="25" name="文本框 24">
            <a:hlinkClick xmlns:r="http://schemas.openxmlformats.org/officeDocument/2006/relationships" r:id="rId11"/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7273" y="295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开支汇总</a:t>
            </a:r>
          </a:p>
        </xdr:txBody>
      </xdr:sp>
      <xdr:sp macro="" textlink="">
        <xdr:nvSpPr>
          <xdr:cNvPr id="26" name="文本框 25">
            <a:hlinkClick xmlns:r="http://schemas.openxmlformats.org/officeDocument/2006/relationships" r:id="rId12"/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 txBox="1"/>
        </xdr:nvSpPr>
        <xdr:spPr>
          <a:xfrm>
            <a:off x="4508" y="295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收入汇总</a:t>
            </a:r>
          </a:p>
        </xdr:txBody>
      </xdr:sp>
    </xdr:grpSp>
    <xdr:clientData/>
  </xdr:twoCellAnchor>
  <xdr:twoCellAnchor>
    <xdr:from>
      <xdr:col>1</xdr:col>
      <xdr:colOff>447675</xdr:colOff>
      <xdr:row>20</xdr:row>
      <xdr:rowOff>57150</xdr:rowOff>
    </xdr:from>
    <xdr:to>
      <xdr:col>11</xdr:col>
      <xdr:colOff>278765</xdr:colOff>
      <xdr:row>22</xdr:row>
      <xdr:rowOff>106680</xdr:rowOff>
    </xdr:to>
    <xdr:grpSp>
      <xdr:nvGrpSpPr>
        <xdr:cNvPr id="27" name="组合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pSpPr/>
      </xdr:nvGrpSpPr>
      <xdr:grpSpPr>
        <a:xfrm>
          <a:off x="1133475" y="3971925"/>
          <a:ext cx="6689090" cy="411480"/>
          <a:chOff x="1785" y="2940"/>
          <a:chExt cx="10564" cy="618"/>
        </a:xfrm>
      </xdr:grpSpPr>
      <xdr:sp macro="" textlink="">
        <xdr:nvSpPr>
          <xdr:cNvPr id="28" name="文本框 27">
            <a:hlinkClick xmlns:r="http://schemas.openxmlformats.org/officeDocument/2006/relationships" r:id="rId13"/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10159" y="297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使用说明</a:t>
            </a:r>
          </a:p>
        </xdr:txBody>
      </xdr:sp>
      <xdr:sp macro="" textlink="">
        <xdr:nvSpPr>
          <xdr:cNvPr id="29" name="文本框 28">
            <a:hlinkClick xmlns:r="http://schemas.openxmlformats.org/officeDocument/2006/relationships" r:id="rId14"/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1785" y="294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应付汇总</a:t>
            </a:r>
          </a:p>
        </xdr:txBody>
      </xdr:sp>
      <xdr:sp macro="" textlink="">
        <xdr:nvSpPr>
          <xdr:cNvPr id="30" name="文本框 29">
            <a:hlinkClick xmlns:r="http://schemas.openxmlformats.org/officeDocument/2006/relationships" r:id="rId15"/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 txBox="1"/>
        </xdr:nvSpPr>
        <xdr:spPr>
          <a:xfrm>
            <a:off x="7273" y="2954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参数表</a:t>
            </a:r>
          </a:p>
        </xdr:txBody>
      </xdr:sp>
      <xdr:sp macro="" textlink="">
        <xdr:nvSpPr>
          <xdr:cNvPr id="31" name="文本框 30">
            <a:hlinkClick xmlns:r="http://schemas.openxmlformats.org/officeDocument/2006/relationships" r:id="rId16"/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 txBox="1"/>
        </xdr:nvSpPr>
        <xdr:spPr>
          <a:xfrm>
            <a:off x="4508" y="2950"/>
            <a:ext cx="2190" cy="585"/>
          </a:xfrm>
          <a:prstGeom prst="roundRect">
            <a:avLst/>
          </a:prstGeom>
          <a:solidFill>
            <a:schemeClr val="accent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800" b="1">
                <a:solidFill>
                  <a:schemeClr val="bg1"/>
                </a:solidFill>
                <a:latin typeface="汉仪书魂体简" panose="02010609000101010101" charset="-122"/>
                <a:ea typeface="汉仪书魂体简" panose="02010609000101010101" charset="-122"/>
              </a:rPr>
              <a:t>应收汇总</a:t>
            </a:r>
          </a:p>
        </xdr:txBody>
      </xdr:sp>
    </xdr:grpSp>
    <xdr:clientData/>
  </xdr:twoCellAnchor>
  <xdr:twoCellAnchor>
    <xdr:from>
      <xdr:col>2</xdr:col>
      <xdr:colOff>95250</xdr:colOff>
      <xdr:row>1</xdr:row>
      <xdr:rowOff>28575</xdr:rowOff>
    </xdr:from>
    <xdr:to>
      <xdr:col>10</xdr:col>
      <xdr:colOff>466725</xdr:colOff>
      <xdr:row>6</xdr:row>
      <xdr:rowOff>66675</xdr:rowOff>
    </xdr:to>
    <xdr:sp macro="" textlink="">
      <xdr:nvSpPr>
        <xdr:cNvPr id="32" name="文本框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466850" y="200025"/>
          <a:ext cx="5857875" cy="1206500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zh-CN" altLang="en-US" sz="4800" b="1">
              <a:solidFill>
                <a:schemeClr val="bg1"/>
              </a:solidFill>
              <a:latin typeface="汉仪书魂体简" panose="02010609000101010101" charset="-122"/>
              <a:ea typeface="汉仪书魂体简" panose="02010609000101010101" charset="-122"/>
            </a:rPr>
            <a:t>财务记账管理系统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10</xdr:col>
      <xdr:colOff>501015</xdr:colOff>
      <xdr:row>2</xdr:row>
      <xdr:rowOff>120650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10998200" y="31750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501015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1042035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501015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1042035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501015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1042035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354965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354965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17</xdr:col>
      <xdr:colOff>501015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442575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47625</xdr:rowOff>
    </xdr:from>
    <xdr:to>
      <xdr:col>2</xdr:col>
      <xdr:colOff>75565</xdr:colOff>
      <xdr:row>0</xdr:row>
      <xdr:rowOff>371475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33350" y="47625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732790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751840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37465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666115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666115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656590</xdr:colOff>
      <xdr:row>0</xdr:row>
      <xdr:rowOff>323850</xdr:rowOff>
    </xdr:to>
    <xdr:sp macro="" textlink="">
      <xdr:nvSpPr>
        <xdr:cNvPr id="2" name="文本框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0" y="0"/>
          <a:ext cx="1161415" cy="323850"/>
        </a:xfrm>
        <a:prstGeom prst="round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ysClr val="windowText" lastClr="000000"/>
              </a:solidFill>
              <a:latin typeface="汉仪书魂体简" panose="02010609000101010101" charset="-122"/>
              <a:ea typeface="汉仪书魂体简" panose="02010609000101010101" charset="-122"/>
            </a:rPr>
            <a:t>返回主页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workbookViewId="0">
      <selection activeCell="P21" sqref="P21"/>
    </sheetView>
  </sheetViews>
  <sheetFormatPr defaultColWidth="9" defaultRowHeight="14.25" x14ac:dyDescent="0.2"/>
  <cols>
    <col min="14" max="16384" width="9" style="65"/>
  </cols>
  <sheetData>
    <row r="1" spans="1:13" x14ac:dyDescent="0.2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x14ac:dyDescent="0.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ht="38.1" customHeight="1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x14ac:dyDescent="0.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x14ac:dyDescent="0.2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x14ac:dyDescent="0.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1:13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</row>
    <row r="14" spans="1:13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</row>
    <row r="15" spans="1:13" x14ac:dyDescent="0.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</row>
    <row r="16" spans="1:13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x14ac:dyDescent="0.2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</row>
    <row r="18" spans="1:13" x14ac:dyDescent="0.2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13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</row>
    <row r="21" spans="1:13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2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x14ac:dyDescent="0.2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</row>
    <row r="24" spans="1:13" ht="26.1" customHeight="1" x14ac:dyDescent="0.2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</row>
    <row r="25" spans="1:13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</row>
    <row r="26" spans="1:13" x14ac:dyDescent="0.2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</row>
    <row r="27" spans="1:13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</row>
    <row r="28" spans="1:13" x14ac:dyDescent="0.2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  <row r="29" spans="1:13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30" spans="1:13" x14ac:dyDescent="0.2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3" x14ac:dyDescent="0.2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</row>
    <row r="32" spans="1:13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</row>
    <row r="33" spans="1:13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spans="1:13" x14ac:dyDescent="0.2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</row>
    <row r="35" spans="1:13" x14ac:dyDescent="0.2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</row>
    <row r="36" spans="1:13" x14ac:dyDescent="0.2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</row>
    <row r="37" spans="1:13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</row>
    <row r="38" spans="1:13" x14ac:dyDescent="0.2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</row>
    <row r="39" spans="1:13" x14ac:dyDescent="0.2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</row>
    <row r="40" spans="1:13" x14ac:dyDescent="0.2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</row>
    <row r="41" spans="1:13" x14ac:dyDescent="0.2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</row>
    <row r="42" spans="1:13" x14ac:dyDescent="0.2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</row>
    <row r="43" spans="1:13" x14ac:dyDescent="0.2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</row>
    <row r="44" spans="1:13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</row>
    <row r="45" spans="1:13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</row>
    <row r="46" spans="1:13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</row>
    <row r="47" spans="1:13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</row>
    <row r="48" spans="1:13" x14ac:dyDescent="0.2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</row>
  </sheetData>
  <mergeCells count="3">
    <mergeCell ref="A1:M7"/>
    <mergeCell ref="A25:M31"/>
    <mergeCell ref="A8:M24"/>
  </mergeCells>
  <phoneticPr fontId="29" type="noConversion"/>
  <pageMargins left="0.75" right="0.75" top="1" bottom="1" header="0.51180555555555596" footer="0.51180555555555596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02"/>
  <sheetViews>
    <sheetView workbookViewId="0">
      <selection sqref="A1:P1"/>
    </sheetView>
  </sheetViews>
  <sheetFormatPr defaultColWidth="8.875" defaultRowHeight="20.100000000000001" customHeight="1" x14ac:dyDescent="0.2"/>
  <cols>
    <col min="1" max="1" width="6.5" style="4" customWidth="1"/>
    <col min="2" max="3" width="10.625" style="4" customWidth="1"/>
    <col min="4" max="4" width="12.375" style="154" customWidth="1"/>
    <col min="5" max="6" width="10.625" style="4" customWidth="1"/>
    <col min="7" max="9" width="10.625" style="155" customWidth="1"/>
    <col min="10" max="16" width="10.625" style="4" customWidth="1"/>
    <col min="17" max="16384" width="8.875" style="5"/>
  </cols>
  <sheetData>
    <row r="1" spans="1:16" ht="36" customHeight="1" x14ac:dyDescent="0.2">
      <c r="A1" s="81" t="s">
        <v>522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s="15" customFormat="1" ht="30" customHeight="1" x14ac:dyDescent="0.2">
      <c r="A2" s="6" t="s">
        <v>353</v>
      </c>
      <c r="B2" s="6" t="s">
        <v>494</v>
      </c>
      <c r="C2" s="6" t="s">
        <v>495</v>
      </c>
      <c r="D2" s="7" t="s">
        <v>77</v>
      </c>
      <c r="E2" s="6" t="s">
        <v>523</v>
      </c>
      <c r="F2" s="6" t="s">
        <v>82</v>
      </c>
      <c r="G2" s="8" t="s">
        <v>524</v>
      </c>
      <c r="H2" s="8" t="s">
        <v>248</v>
      </c>
      <c r="I2" s="8" t="s">
        <v>525</v>
      </c>
      <c r="J2" s="6" t="s">
        <v>254</v>
      </c>
      <c r="K2" s="6" t="s">
        <v>496</v>
      </c>
      <c r="L2" s="6" t="s">
        <v>497</v>
      </c>
      <c r="M2" s="6" t="s">
        <v>498</v>
      </c>
      <c r="N2" s="6" t="s">
        <v>94</v>
      </c>
      <c r="O2" s="6" t="s">
        <v>499</v>
      </c>
      <c r="P2" s="6" t="s">
        <v>500</v>
      </c>
    </row>
    <row r="3" spans="1:16" ht="20.100000000000001" customHeight="1" x14ac:dyDescent="0.2">
      <c r="A3" s="9">
        <v>1</v>
      </c>
      <c r="B3" s="10">
        <f>IF(D3&lt;&gt;"",YEAR(D3),"")</f>
        <v>2018</v>
      </c>
      <c r="C3" s="10">
        <f>IF(D3&lt;&gt;"",MONTH(D3),"")</f>
        <v>1</v>
      </c>
      <c r="D3" s="11">
        <v>43111</v>
      </c>
      <c r="E3" s="12" t="s">
        <v>372</v>
      </c>
      <c r="F3" s="13"/>
      <c r="G3" s="14">
        <v>40000</v>
      </c>
      <c r="H3" s="14"/>
      <c r="I3" s="16">
        <f t="shared" ref="I3:I5" si="0">IF(AND(G3="",H3=""),"",G3+H3)</f>
        <v>40000</v>
      </c>
      <c r="J3" s="13"/>
      <c r="K3" s="12" t="s">
        <v>367</v>
      </c>
      <c r="L3" s="12" t="s">
        <v>387</v>
      </c>
      <c r="M3" s="12" t="s">
        <v>368</v>
      </c>
      <c r="N3" s="12" t="s">
        <v>503</v>
      </c>
      <c r="O3" s="13"/>
      <c r="P3" s="13"/>
    </row>
    <row r="4" spans="1:16" ht="20.100000000000001" customHeight="1" x14ac:dyDescent="0.2">
      <c r="A4" s="9">
        <v>2</v>
      </c>
      <c r="B4" s="10" t="str">
        <f t="shared" ref="B4:B67" si="1">IF(D4&lt;&gt;"",YEAR(D4),"")</f>
        <v/>
      </c>
      <c r="C4" s="10" t="str">
        <f t="shared" ref="C4:C67" si="2">IF(D4&lt;&gt;"",MONTH(D4),"")</f>
        <v/>
      </c>
      <c r="D4" s="11"/>
      <c r="E4" s="12"/>
      <c r="F4" s="13"/>
      <c r="G4" s="14"/>
      <c r="H4" s="14"/>
      <c r="I4" s="16" t="str">
        <f t="shared" si="0"/>
        <v/>
      </c>
      <c r="J4" s="13"/>
      <c r="K4" s="12"/>
      <c r="L4" s="12"/>
      <c r="M4" s="12"/>
      <c r="N4" s="12"/>
      <c r="O4" s="13"/>
      <c r="P4" s="13"/>
    </row>
    <row r="5" spans="1:16" ht="20.100000000000001" customHeight="1" x14ac:dyDescent="0.2">
      <c r="A5" s="9">
        <v>3</v>
      </c>
      <c r="B5" s="10" t="str">
        <f t="shared" si="1"/>
        <v/>
      </c>
      <c r="C5" s="10" t="str">
        <f t="shared" si="2"/>
        <v/>
      </c>
      <c r="D5" s="11"/>
      <c r="E5" s="12"/>
      <c r="F5" s="13"/>
      <c r="G5" s="14"/>
      <c r="H5" s="14"/>
      <c r="I5" s="16" t="str">
        <f t="shared" si="0"/>
        <v/>
      </c>
      <c r="J5" s="13"/>
      <c r="K5" s="12"/>
      <c r="L5" s="12"/>
      <c r="M5" s="12"/>
      <c r="N5" s="12"/>
      <c r="O5" s="13"/>
      <c r="P5" s="13"/>
    </row>
    <row r="6" spans="1:16" ht="20.100000000000001" customHeight="1" x14ac:dyDescent="0.2">
      <c r="A6" s="9">
        <v>4</v>
      </c>
      <c r="B6" s="10" t="str">
        <f t="shared" si="1"/>
        <v/>
      </c>
      <c r="C6" s="10" t="str">
        <f t="shared" si="2"/>
        <v/>
      </c>
      <c r="D6" s="11"/>
      <c r="E6" s="12"/>
      <c r="F6" s="13"/>
      <c r="G6" s="14"/>
      <c r="H6" s="14"/>
      <c r="I6" s="16" t="str">
        <f t="shared" ref="I6:I67" si="3">IF(AND(G6="",H6=""),"",G6+H6)</f>
        <v/>
      </c>
      <c r="J6" s="13"/>
      <c r="K6" s="12"/>
      <c r="L6" s="12"/>
      <c r="M6" s="12"/>
      <c r="N6" s="12"/>
      <c r="O6" s="13"/>
      <c r="P6" s="13"/>
    </row>
    <row r="7" spans="1:16" ht="20.100000000000001" customHeight="1" x14ac:dyDescent="0.2">
      <c r="A7" s="9">
        <v>5</v>
      </c>
      <c r="B7" s="10" t="str">
        <f t="shared" si="1"/>
        <v/>
      </c>
      <c r="C7" s="10" t="str">
        <f t="shared" si="2"/>
        <v/>
      </c>
      <c r="D7" s="11"/>
      <c r="E7" s="12"/>
      <c r="F7" s="13"/>
      <c r="G7" s="14"/>
      <c r="H7" s="14"/>
      <c r="I7" s="16" t="str">
        <f t="shared" si="3"/>
        <v/>
      </c>
      <c r="J7" s="13"/>
      <c r="K7" s="12"/>
      <c r="L7" s="12"/>
      <c r="M7" s="12"/>
      <c r="N7" s="12"/>
      <c r="O7" s="13"/>
      <c r="P7" s="13"/>
    </row>
    <row r="8" spans="1:16" ht="20.100000000000001" customHeight="1" x14ac:dyDescent="0.2">
      <c r="A8" s="9">
        <v>6</v>
      </c>
      <c r="B8" s="10" t="str">
        <f t="shared" si="1"/>
        <v/>
      </c>
      <c r="C8" s="10" t="str">
        <f t="shared" si="2"/>
        <v/>
      </c>
      <c r="D8" s="11"/>
      <c r="E8" s="12"/>
      <c r="F8" s="13"/>
      <c r="G8" s="14"/>
      <c r="H8" s="14"/>
      <c r="I8" s="16" t="str">
        <f t="shared" si="3"/>
        <v/>
      </c>
      <c r="J8" s="13"/>
      <c r="K8" s="12"/>
      <c r="L8" s="12"/>
      <c r="M8" s="12"/>
      <c r="N8" s="12"/>
      <c r="O8" s="13"/>
      <c r="P8" s="13"/>
    </row>
    <row r="9" spans="1:16" ht="20.100000000000001" customHeight="1" x14ac:dyDescent="0.2">
      <c r="A9" s="9">
        <v>7</v>
      </c>
      <c r="B9" s="10" t="str">
        <f t="shared" si="1"/>
        <v/>
      </c>
      <c r="C9" s="10" t="str">
        <f t="shared" si="2"/>
        <v/>
      </c>
      <c r="D9" s="11"/>
      <c r="E9" s="12"/>
      <c r="F9" s="13"/>
      <c r="G9" s="14"/>
      <c r="H9" s="14"/>
      <c r="I9" s="16" t="str">
        <f t="shared" si="3"/>
        <v/>
      </c>
      <c r="J9" s="13"/>
      <c r="K9" s="12"/>
      <c r="L9" s="12"/>
      <c r="M9" s="12"/>
      <c r="N9" s="12"/>
      <c r="O9" s="13"/>
      <c r="P9" s="13"/>
    </row>
    <row r="10" spans="1:16" ht="20.100000000000001" customHeight="1" x14ac:dyDescent="0.2">
      <c r="A10" s="9">
        <v>8</v>
      </c>
      <c r="B10" s="10" t="str">
        <f t="shared" si="1"/>
        <v/>
      </c>
      <c r="C10" s="10" t="str">
        <f t="shared" si="2"/>
        <v/>
      </c>
      <c r="D10" s="11"/>
      <c r="E10" s="12"/>
      <c r="F10" s="13"/>
      <c r="G10" s="14"/>
      <c r="H10" s="14"/>
      <c r="I10" s="16" t="str">
        <f t="shared" si="3"/>
        <v/>
      </c>
      <c r="J10" s="13"/>
      <c r="K10" s="12"/>
      <c r="L10" s="12"/>
      <c r="M10" s="12"/>
      <c r="N10" s="12"/>
      <c r="O10" s="13"/>
      <c r="P10" s="13"/>
    </row>
    <row r="11" spans="1:16" ht="20.100000000000001" customHeight="1" x14ac:dyDescent="0.2">
      <c r="A11" s="9">
        <v>9</v>
      </c>
      <c r="B11" s="10" t="str">
        <f t="shared" si="1"/>
        <v/>
      </c>
      <c r="C11" s="10" t="str">
        <f t="shared" si="2"/>
        <v/>
      </c>
      <c r="D11" s="11"/>
      <c r="E11" s="12"/>
      <c r="F11" s="13"/>
      <c r="G11" s="14"/>
      <c r="H11" s="14"/>
      <c r="I11" s="16" t="str">
        <f t="shared" si="3"/>
        <v/>
      </c>
      <c r="J11" s="13"/>
      <c r="K11" s="12"/>
      <c r="L11" s="12"/>
      <c r="M11" s="12"/>
      <c r="N11" s="12"/>
      <c r="O11" s="13"/>
      <c r="P11" s="13"/>
    </row>
    <row r="12" spans="1:16" ht="20.100000000000001" customHeight="1" x14ac:dyDescent="0.2">
      <c r="A12" s="9">
        <v>10</v>
      </c>
      <c r="B12" s="10" t="str">
        <f t="shared" si="1"/>
        <v/>
      </c>
      <c r="C12" s="10" t="str">
        <f t="shared" si="2"/>
        <v/>
      </c>
      <c r="D12" s="11"/>
      <c r="E12" s="12"/>
      <c r="F12" s="13"/>
      <c r="G12" s="14"/>
      <c r="H12" s="14"/>
      <c r="I12" s="16" t="str">
        <f t="shared" si="3"/>
        <v/>
      </c>
      <c r="J12" s="13"/>
      <c r="K12" s="12"/>
      <c r="L12" s="12"/>
      <c r="M12" s="12"/>
      <c r="N12" s="12"/>
      <c r="O12" s="13"/>
      <c r="P12" s="13"/>
    </row>
    <row r="13" spans="1:16" ht="20.100000000000001" customHeight="1" x14ac:dyDescent="0.2">
      <c r="A13" s="9">
        <v>11</v>
      </c>
      <c r="B13" s="10" t="str">
        <f t="shared" si="1"/>
        <v/>
      </c>
      <c r="C13" s="10" t="str">
        <f t="shared" si="2"/>
        <v/>
      </c>
      <c r="D13" s="11"/>
      <c r="E13" s="12"/>
      <c r="F13" s="13"/>
      <c r="G13" s="14"/>
      <c r="H13" s="14"/>
      <c r="I13" s="16" t="str">
        <f t="shared" si="3"/>
        <v/>
      </c>
      <c r="J13" s="13"/>
      <c r="K13" s="12"/>
      <c r="L13" s="12"/>
      <c r="M13" s="12"/>
      <c r="N13" s="12"/>
      <c r="O13" s="13"/>
      <c r="P13" s="13"/>
    </row>
    <row r="14" spans="1:16" ht="20.100000000000001" customHeight="1" x14ac:dyDescent="0.2">
      <c r="A14" s="9">
        <v>12</v>
      </c>
      <c r="B14" s="10" t="str">
        <f t="shared" si="1"/>
        <v/>
      </c>
      <c r="C14" s="10" t="str">
        <f t="shared" si="2"/>
        <v/>
      </c>
      <c r="D14" s="11"/>
      <c r="E14" s="12"/>
      <c r="F14" s="13"/>
      <c r="G14" s="14"/>
      <c r="H14" s="14"/>
      <c r="I14" s="16" t="str">
        <f t="shared" si="3"/>
        <v/>
      </c>
      <c r="J14" s="13"/>
      <c r="K14" s="12"/>
      <c r="L14" s="12"/>
      <c r="M14" s="12"/>
      <c r="N14" s="12"/>
      <c r="O14" s="13"/>
      <c r="P14" s="13"/>
    </row>
    <row r="15" spans="1:16" ht="20.100000000000001" customHeight="1" x14ac:dyDescent="0.2">
      <c r="A15" s="9">
        <v>13</v>
      </c>
      <c r="B15" s="10" t="str">
        <f t="shared" si="1"/>
        <v/>
      </c>
      <c r="C15" s="10" t="str">
        <f t="shared" si="2"/>
        <v/>
      </c>
      <c r="D15" s="11"/>
      <c r="E15" s="12"/>
      <c r="F15" s="13"/>
      <c r="G15" s="14"/>
      <c r="H15" s="14"/>
      <c r="I15" s="16" t="str">
        <f t="shared" si="3"/>
        <v/>
      </c>
      <c r="J15" s="13"/>
      <c r="K15" s="12"/>
      <c r="L15" s="12"/>
      <c r="M15" s="12"/>
      <c r="N15" s="12"/>
      <c r="O15" s="13"/>
      <c r="P15" s="13"/>
    </row>
    <row r="16" spans="1:16" ht="20.100000000000001" customHeight="1" x14ac:dyDescent="0.2">
      <c r="A16" s="9">
        <v>14</v>
      </c>
      <c r="B16" s="10" t="str">
        <f t="shared" si="1"/>
        <v/>
      </c>
      <c r="C16" s="10" t="str">
        <f t="shared" si="2"/>
        <v/>
      </c>
      <c r="D16" s="11"/>
      <c r="E16" s="12"/>
      <c r="F16" s="13"/>
      <c r="G16" s="14"/>
      <c r="H16" s="14"/>
      <c r="I16" s="16" t="str">
        <f t="shared" si="3"/>
        <v/>
      </c>
      <c r="J16" s="13"/>
      <c r="K16" s="12"/>
      <c r="L16" s="12"/>
      <c r="M16" s="12"/>
      <c r="N16" s="12"/>
      <c r="O16" s="13"/>
      <c r="P16" s="13"/>
    </row>
    <row r="17" spans="1:16" ht="20.100000000000001" customHeight="1" x14ac:dyDescent="0.2">
      <c r="A17" s="9">
        <v>15</v>
      </c>
      <c r="B17" s="10" t="str">
        <f t="shared" si="1"/>
        <v/>
      </c>
      <c r="C17" s="10" t="str">
        <f t="shared" si="2"/>
        <v/>
      </c>
      <c r="D17" s="11"/>
      <c r="E17" s="12"/>
      <c r="F17" s="13"/>
      <c r="G17" s="14"/>
      <c r="H17" s="14"/>
      <c r="I17" s="16" t="str">
        <f t="shared" si="3"/>
        <v/>
      </c>
      <c r="J17" s="13"/>
      <c r="K17" s="12"/>
      <c r="L17" s="12"/>
      <c r="M17" s="12"/>
      <c r="N17" s="12"/>
      <c r="O17" s="13"/>
      <c r="P17" s="13"/>
    </row>
    <row r="18" spans="1:16" ht="20.100000000000001" customHeight="1" x14ac:dyDescent="0.2">
      <c r="A18" s="9">
        <v>16</v>
      </c>
      <c r="B18" s="10" t="str">
        <f t="shared" si="1"/>
        <v/>
      </c>
      <c r="C18" s="10" t="str">
        <f t="shared" si="2"/>
        <v/>
      </c>
      <c r="D18" s="11"/>
      <c r="E18" s="12"/>
      <c r="F18" s="13"/>
      <c r="G18" s="14"/>
      <c r="H18" s="14"/>
      <c r="I18" s="16" t="str">
        <f t="shared" si="3"/>
        <v/>
      </c>
      <c r="J18" s="13"/>
      <c r="K18" s="12"/>
      <c r="L18" s="12"/>
      <c r="M18" s="12"/>
      <c r="N18" s="12"/>
      <c r="O18" s="13"/>
      <c r="P18" s="13"/>
    </row>
    <row r="19" spans="1:16" ht="20.100000000000001" customHeight="1" x14ac:dyDescent="0.2">
      <c r="A19" s="9">
        <v>17</v>
      </c>
      <c r="B19" s="10" t="str">
        <f t="shared" si="1"/>
        <v/>
      </c>
      <c r="C19" s="10" t="str">
        <f t="shared" si="2"/>
        <v/>
      </c>
      <c r="D19" s="11"/>
      <c r="E19" s="12"/>
      <c r="F19" s="13"/>
      <c r="G19" s="14"/>
      <c r="H19" s="14"/>
      <c r="I19" s="16" t="str">
        <f t="shared" si="3"/>
        <v/>
      </c>
      <c r="J19" s="13"/>
      <c r="K19" s="12"/>
      <c r="L19" s="12"/>
      <c r="M19" s="12"/>
      <c r="N19" s="12"/>
      <c r="O19" s="13"/>
      <c r="P19" s="13"/>
    </row>
    <row r="20" spans="1:16" ht="20.100000000000001" customHeight="1" x14ac:dyDescent="0.2">
      <c r="A20" s="9">
        <v>18</v>
      </c>
      <c r="B20" s="10" t="str">
        <f t="shared" si="1"/>
        <v/>
      </c>
      <c r="C20" s="10" t="str">
        <f t="shared" si="2"/>
        <v/>
      </c>
      <c r="D20" s="11"/>
      <c r="E20" s="12"/>
      <c r="F20" s="13"/>
      <c r="G20" s="14"/>
      <c r="H20" s="14"/>
      <c r="I20" s="16" t="str">
        <f t="shared" si="3"/>
        <v/>
      </c>
      <c r="J20" s="13"/>
      <c r="K20" s="12"/>
      <c r="L20" s="12"/>
      <c r="M20" s="12"/>
      <c r="N20" s="12"/>
      <c r="O20" s="13"/>
      <c r="P20" s="13"/>
    </row>
    <row r="21" spans="1:16" ht="20.100000000000001" customHeight="1" x14ac:dyDescent="0.2">
      <c r="A21" s="9">
        <v>19</v>
      </c>
      <c r="B21" s="10" t="str">
        <f t="shared" si="1"/>
        <v/>
      </c>
      <c r="C21" s="10" t="str">
        <f t="shared" si="2"/>
        <v/>
      </c>
      <c r="D21" s="11"/>
      <c r="E21" s="12"/>
      <c r="F21" s="13"/>
      <c r="G21" s="14"/>
      <c r="H21" s="14"/>
      <c r="I21" s="16" t="str">
        <f t="shared" si="3"/>
        <v/>
      </c>
      <c r="J21" s="13"/>
      <c r="K21" s="12"/>
      <c r="L21" s="12"/>
      <c r="M21" s="12"/>
      <c r="N21" s="12"/>
      <c r="O21" s="13"/>
      <c r="P21" s="13"/>
    </row>
    <row r="22" spans="1:16" ht="20.100000000000001" customHeight="1" x14ac:dyDescent="0.2">
      <c r="A22" s="9">
        <v>20</v>
      </c>
      <c r="B22" s="10" t="str">
        <f t="shared" si="1"/>
        <v/>
      </c>
      <c r="C22" s="10" t="str">
        <f t="shared" si="2"/>
        <v/>
      </c>
      <c r="D22" s="11"/>
      <c r="E22" s="12"/>
      <c r="F22" s="13"/>
      <c r="G22" s="14"/>
      <c r="H22" s="14"/>
      <c r="I22" s="16" t="str">
        <f t="shared" si="3"/>
        <v/>
      </c>
      <c r="J22" s="13"/>
      <c r="K22" s="12"/>
      <c r="L22" s="12"/>
      <c r="M22" s="12"/>
      <c r="N22" s="12"/>
      <c r="O22" s="13"/>
      <c r="P22" s="13"/>
    </row>
    <row r="23" spans="1:16" ht="20.100000000000001" customHeight="1" x14ac:dyDescent="0.2">
      <c r="A23" s="9">
        <v>21</v>
      </c>
      <c r="B23" s="10" t="str">
        <f t="shared" si="1"/>
        <v/>
      </c>
      <c r="C23" s="10" t="str">
        <f t="shared" si="2"/>
        <v/>
      </c>
      <c r="D23" s="11"/>
      <c r="E23" s="12"/>
      <c r="F23" s="13"/>
      <c r="G23" s="14"/>
      <c r="H23" s="14"/>
      <c r="I23" s="16" t="str">
        <f t="shared" si="3"/>
        <v/>
      </c>
      <c r="J23" s="13"/>
      <c r="K23" s="12"/>
      <c r="L23" s="12"/>
      <c r="M23" s="12"/>
      <c r="N23" s="12"/>
      <c r="O23" s="13"/>
      <c r="P23" s="13"/>
    </row>
    <row r="24" spans="1:16" ht="20.100000000000001" customHeight="1" x14ac:dyDescent="0.2">
      <c r="A24" s="9">
        <v>22</v>
      </c>
      <c r="B24" s="10" t="str">
        <f t="shared" si="1"/>
        <v/>
      </c>
      <c r="C24" s="10" t="str">
        <f t="shared" si="2"/>
        <v/>
      </c>
      <c r="D24" s="11"/>
      <c r="E24" s="12"/>
      <c r="F24" s="13"/>
      <c r="G24" s="14"/>
      <c r="H24" s="14"/>
      <c r="I24" s="16" t="str">
        <f t="shared" si="3"/>
        <v/>
      </c>
      <c r="J24" s="13"/>
      <c r="K24" s="12"/>
      <c r="L24" s="12"/>
      <c r="M24" s="12"/>
      <c r="N24" s="12"/>
      <c r="O24" s="13"/>
      <c r="P24" s="13"/>
    </row>
    <row r="25" spans="1:16" ht="20.100000000000001" customHeight="1" x14ac:dyDescent="0.2">
      <c r="A25" s="9">
        <v>23</v>
      </c>
      <c r="B25" s="10" t="str">
        <f t="shared" si="1"/>
        <v/>
      </c>
      <c r="C25" s="10" t="str">
        <f t="shared" si="2"/>
        <v/>
      </c>
      <c r="D25" s="11"/>
      <c r="E25" s="12"/>
      <c r="F25" s="13"/>
      <c r="G25" s="14"/>
      <c r="H25" s="14"/>
      <c r="I25" s="16" t="str">
        <f t="shared" si="3"/>
        <v/>
      </c>
      <c r="J25" s="13"/>
      <c r="K25" s="12"/>
      <c r="L25" s="12"/>
      <c r="M25" s="12"/>
      <c r="N25" s="12"/>
      <c r="O25" s="13"/>
      <c r="P25" s="13"/>
    </row>
    <row r="26" spans="1:16" ht="20.100000000000001" customHeight="1" x14ac:dyDescent="0.2">
      <c r="A26" s="9">
        <v>24</v>
      </c>
      <c r="B26" s="10" t="str">
        <f t="shared" si="1"/>
        <v/>
      </c>
      <c r="C26" s="10" t="str">
        <f t="shared" si="2"/>
        <v/>
      </c>
      <c r="D26" s="11"/>
      <c r="E26" s="12"/>
      <c r="F26" s="13"/>
      <c r="G26" s="14"/>
      <c r="H26" s="14"/>
      <c r="I26" s="16" t="str">
        <f t="shared" si="3"/>
        <v/>
      </c>
      <c r="J26" s="13"/>
      <c r="K26" s="12"/>
      <c r="L26" s="12"/>
      <c r="M26" s="12"/>
      <c r="N26" s="12"/>
      <c r="O26" s="13"/>
      <c r="P26" s="13"/>
    </row>
    <row r="27" spans="1:16" ht="20.100000000000001" customHeight="1" x14ac:dyDescent="0.2">
      <c r="A27" s="9">
        <v>25</v>
      </c>
      <c r="B27" s="10" t="str">
        <f t="shared" si="1"/>
        <v/>
      </c>
      <c r="C27" s="10" t="str">
        <f t="shared" si="2"/>
        <v/>
      </c>
      <c r="D27" s="11"/>
      <c r="E27" s="12"/>
      <c r="F27" s="13"/>
      <c r="G27" s="14"/>
      <c r="H27" s="14"/>
      <c r="I27" s="16" t="str">
        <f t="shared" si="3"/>
        <v/>
      </c>
      <c r="J27" s="13"/>
      <c r="K27" s="12"/>
      <c r="L27" s="12"/>
      <c r="M27" s="12"/>
      <c r="N27" s="12"/>
      <c r="O27" s="13"/>
      <c r="P27" s="13"/>
    </row>
    <row r="28" spans="1:16" ht="20.100000000000001" customHeight="1" x14ac:dyDescent="0.2">
      <c r="A28" s="9">
        <v>26</v>
      </c>
      <c r="B28" s="10" t="str">
        <f t="shared" si="1"/>
        <v/>
      </c>
      <c r="C28" s="10" t="str">
        <f t="shared" si="2"/>
        <v/>
      </c>
      <c r="D28" s="11"/>
      <c r="E28" s="12"/>
      <c r="F28" s="13"/>
      <c r="G28" s="14"/>
      <c r="H28" s="14"/>
      <c r="I28" s="16" t="str">
        <f t="shared" si="3"/>
        <v/>
      </c>
      <c r="J28" s="13"/>
      <c r="K28" s="12"/>
      <c r="L28" s="12"/>
      <c r="M28" s="12"/>
      <c r="N28" s="12"/>
      <c r="O28" s="13"/>
      <c r="P28" s="13"/>
    </row>
    <row r="29" spans="1:16" ht="20.100000000000001" customHeight="1" x14ac:dyDescent="0.2">
      <c r="A29" s="9">
        <v>27</v>
      </c>
      <c r="B29" s="10" t="str">
        <f t="shared" si="1"/>
        <v/>
      </c>
      <c r="C29" s="10" t="str">
        <f t="shared" si="2"/>
        <v/>
      </c>
      <c r="D29" s="11"/>
      <c r="E29" s="12"/>
      <c r="F29" s="13"/>
      <c r="G29" s="14"/>
      <c r="H29" s="14"/>
      <c r="I29" s="16" t="str">
        <f t="shared" si="3"/>
        <v/>
      </c>
      <c r="J29" s="13"/>
      <c r="K29" s="12"/>
      <c r="L29" s="12"/>
      <c r="M29" s="12"/>
      <c r="N29" s="12"/>
      <c r="O29" s="13"/>
      <c r="P29" s="13"/>
    </row>
    <row r="30" spans="1:16" ht="20.100000000000001" customHeight="1" x14ac:dyDescent="0.2">
      <c r="A30" s="9">
        <v>28</v>
      </c>
      <c r="B30" s="10" t="str">
        <f t="shared" si="1"/>
        <v/>
      </c>
      <c r="C30" s="10" t="str">
        <f t="shared" si="2"/>
        <v/>
      </c>
      <c r="D30" s="11"/>
      <c r="E30" s="12"/>
      <c r="F30" s="13"/>
      <c r="G30" s="14"/>
      <c r="H30" s="14"/>
      <c r="I30" s="16" t="str">
        <f t="shared" si="3"/>
        <v/>
      </c>
      <c r="J30" s="13"/>
      <c r="K30" s="12"/>
      <c r="L30" s="12"/>
      <c r="M30" s="12"/>
      <c r="N30" s="12"/>
      <c r="O30" s="13"/>
      <c r="P30" s="13"/>
    </row>
    <row r="31" spans="1:16" ht="20.100000000000001" customHeight="1" x14ac:dyDescent="0.2">
      <c r="A31" s="9">
        <v>29</v>
      </c>
      <c r="B31" s="10" t="str">
        <f t="shared" si="1"/>
        <v/>
      </c>
      <c r="C31" s="10" t="str">
        <f t="shared" si="2"/>
        <v/>
      </c>
      <c r="D31" s="11"/>
      <c r="E31" s="12"/>
      <c r="F31" s="13"/>
      <c r="G31" s="14"/>
      <c r="H31" s="14"/>
      <c r="I31" s="16" t="str">
        <f t="shared" si="3"/>
        <v/>
      </c>
      <c r="J31" s="13"/>
      <c r="K31" s="12"/>
      <c r="L31" s="12"/>
      <c r="M31" s="12"/>
      <c r="N31" s="12"/>
      <c r="O31" s="13"/>
      <c r="P31" s="13"/>
    </row>
    <row r="32" spans="1:16" ht="20.100000000000001" customHeight="1" x14ac:dyDescent="0.2">
      <c r="A32" s="9">
        <v>30</v>
      </c>
      <c r="B32" s="10" t="str">
        <f t="shared" si="1"/>
        <v/>
      </c>
      <c r="C32" s="10" t="str">
        <f t="shared" si="2"/>
        <v/>
      </c>
      <c r="D32" s="11"/>
      <c r="E32" s="12"/>
      <c r="F32" s="13"/>
      <c r="G32" s="14"/>
      <c r="H32" s="14"/>
      <c r="I32" s="16" t="str">
        <f t="shared" si="3"/>
        <v/>
      </c>
      <c r="J32" s="13"/>
      <c r="K32" s="12"/>
      <c r="L32" s="12"/>
      <c r="M32" s="12"/>
      <c r="N32" s="12"/>
      <c r="O32" s="13"/>
      <c r="P32" s="13"/>
    </row>
    <row r="33" spans="1:16" ht="20.100000000000001" customHeight="1" x14ac:dyDescent="0.2">
      <c r="A33" s="9">
        <v>31</v>
      </c>
      <c r="B33" s="10" t="str">
        <f t="shared" si="1"/>
        <v/>
      </c>
      <c r="C33" s="10" t="str">
        <f t="shared" si="2"/>
        <v/>
      </c>
      <c r="D33" s="11"/>
      <c r="E33" s="12"/>
      <c r="F33" s="13"/>
      <c r="G33" s="14"/>
      <c r="H33" s="14"/>
      <c r="I33" s="16" t="str">
        <f t="shared" si="3"/>
        <v/>
      </c>
      <c r="J33" s="13"/>
      <c r="K33" s="12"/>
      <c r="L33" s="12"/>
      <c r="M33" s="12"/>
      <c r="N33" s="12"/>
      <c r="O33" s="13"/>
      <c r="P33" s="13"/>
    </row>
    <row r="34" spans="1:16" ht="20.100000000000001" customHeight="1" x14ac:dyDescent="0.2">
      <c r="A34" s="9">
        <v>32</v>
      </c>
      <c r="B34" s="10" t="str">
        <f t="shared" si="1"/>
        <v/>
      </c>
      <c r="C34" s="10" t="str">
        <f t="shared" si="2"/>
        <v/>
      </c>
      <c r="D34" s="11"/>
      <c r="E34" s="12"/>
      <c r="F34" s="13"/>
      <c r="G34" s="14"/>
      <c r="H34" s="14"/>
      <c r="I34" s="16" t="str">
        <f t="shared" si="3"/>
        <v/>
      </c>
      <c r="J34" s="13"/>
      <c r="K34" s="12"/>
      <c r="L34" s="12"/>
      <c r="M34" s="12"/>
      <c r="N34" s="12"/>
      <c r="O34" s="13"/>
      <c r="P34" s="13"/>
    </row>
    <row r="35" spans="1:16" ht="20.100000000000001" customHeight="1" x14ac:dyDescent="0.2">
      <c r="A35" s="9">
        <v>33</v>
      </c>
      <c r="B35" s="10" t="str">
        <f t="shared" si="1"/>
        <v/>
      </c>
      <c r="C35" s="10" t="str">
        <f t="shared" si="2"/>
        <v/>
      </c>
      <c r="D35" s="11"/>
      <c r="E35" s="12"/>
      <c r="F35" s="13"/>
      <c r="G35" s="14"/>
      <c r="H35" s="14"/>
      <c r="I35" s="16" t="str">
        <f t="shared" si="3"/>
        <v/>
      </c>
      <c r="J35" s="13"/>
      <c r="K35" s="12"/>
      <c r="L35" s="12"/>
      <c r="M35" s="12"/>
      <c r="N35" s="12"/>
      <c r="O35" s="13"/>
      <c r="P35" s="13"/>
    </row>
    <row r="36" spans="1:16" ht="20.100000000000001" customHeight="1" x14ac:dyDescent="0.2">
      <c r="A36" s="9">
        <v>34</v>
      </c>
      <c r="B36" s="10" t="str">
        <f t="shared" si="1"/>
        <v/>
      </c>
      <c r="C36" s="10" t="str">
        <f t="shared" si="2"/>
        <v/>
      </c>
      <c r="D36" s="11"/>
      <c r="E36" s="12"/>
      <c r="F36" s="13"/>
      <c r="G36" s="14"/>
      <c r="H36" s="14"/>
      <c r="I36" s="16" t="str">
        <f t="shared" si="3"/>
        <v/>
      </c>
      <c r="J36" s="13"/>
      <c r="K36" s="12"/>
      <c r="L36" s="12"/>
      <c r="M36" s="12"/>
      <c r="N36" s="12"/>
      <c r="O36" s="13"/>
      <c r="P36" s="13"/>
    </row>
    <row r="37" spans="1:16" ht="20.100000000000001" customHeight="1" x14ac:dyDescent="0.2">
      <c r="A37" s="9">
        <v>35</v>
      </c>
      <c r="B37" s="10" t="str">
        <f t="shared" si="1"/>
        <v/>
      </c>
      <c r="C37" s="10" t="str">
        <f t="shared" si="2"/>
        <v/>
      </c>
      <c r="D37" s="11"/>
      <c r="E37" s="12"/>
      <c r="F37" s="13"/>
      <c r="G37" s="14"/>
      <c r="H37" s="14"/>
      <c r="I37" s="16" t="str">
        <f t="shared" si="3"/>
        <v/>
      </c>
      <c r="J37" s="13"/>
      <c r="K37" s="12"/>
      <c r="L37" s="12"/>
      <c r="M37" s="12"/>
      <c r="N37" s="12"/>
      <c r="O37" s="13"/>
      <c r="P37" s="13"/>
    </row>
    <row r="38" spans="1:16" ht="20.100000000000001" customHeight="1" x14ac:dyDescent="0.2">
      <c r="A38" s="9">
        <v>36</v>
      </c>
      <c r="B38" s="10" t="str">
        <f t="shared" si="1"/>
        <v/>
      </c>
      <c r="C38" s="10" t="str">
        <f t="shared" si="2"/>
        <v/>
      </c>
      <c r="D38" s="11"/>
      <c r="E38" s="12"/>
      <c r="F38" s="13"/>
      <c r="G38" s="14"/>
      <c r="H38" s="14"/>
      <c r="I38" s="16" t="str">
        <f t="shared" si="3"/>
        <v/>
      </c>
      <c r="J38" s="13"/>
      <c r="K38" s="12"/>
      <c r="L38" s="12"/>
      <c r="M38" s="12"/>
      <c r="N38" s="12"/>
      <c r="O38" s="13"/>
      <c r="P38" s="13"/>
    </row>
    <row r="39" spans="1:16" ht="20.100000000000001" customHeight="1" x14ac:dyDescent="0.2">
      <c r="A39" s="9">
        <v>37</v>
      </c>
      <c r="B39" s="10" t="str">
        <f t="shared" si="1"/>
        <v/>
      </c>
      <c r="C39" s="10" t="str">
        <f t="shared" si="2"/>
        <v/>
      </c>
      <c r="D39" s="11"/>
      <c r="E39" s="12"/>
      <c r="F39" s="13"/>
      <c r="G39" s="14"/>
      <c r="H39" s="14"/>
      <c r="I39" s="16" t="str">
        <f t="shared" si="3"/>
        <v/>
      </c>
      <c r="J39" s="13"/>
      <c r="K39" s="12"/>
      <c r="L39" s="12"/>
      <c r="M39" s="12"/>
      <c r="N39" s="12"/>
      <c r="O39" s="13"/>
      <c r="P39" s="13"/>
    </row>
    <row r="40" spans="1:16" ht="20.100000000000001" customHeight="1" x14ac:dyDescent="0.2">
      <c r="A40" s="9">
        <v>38</v>
      </c>
      <c r="B40" s="10" t="str">
        <f t="shared" si="1"/>
        <v/>
      </c>
      <c r="C40" s="10" t="str">
        <f t="shared" si="2"/>
        <v/>
      </c>
      <c r="D40" s="11"/>
      <c r="E40" s="12"/>
      <c r="F40" s="13"/>
      <c r="G40" s="14"/>
      <c r="H40" s="14"/>
      <c r="I40" s="16" t="str">
        <f t="shared" si="3"/>
        <v/>
      </c>
      <c r="J40" s="13"/>
      <c r="K40" s="12"/>
      <c r="L40" s="12"/>
      <c r="M40" s="12"/>
      <c r="N40" s="12"/>
      <c r="O40" s="13"/>
      <c r="P40" s="13"/>
    </row>
    <row r="41" spans="1:16" ht="20.100000000000001" customHeight="1" x14ac:dyDescent="0.2">
      <c r="A41" s="9">
        <v>39</v>
      </c>
      <c r="B41" s="10" t="str">
        <f t="shared" si="1"/>
        <v/>
      </c>
      <c r="C41" s="10" t="str">
        <f t="shared" si="2"/>
        <v/>
      </c>
      <c r="D41" s="11"/>
      <c r="E41" s="12"/>
      <c r="F41" s="13"/>
      <c r="G41" s="14"/>
      <c r="H41" s="14"/>
      <c r="I41" s="16" t="str">
        <f t="shared" si="3"/>
        <v/>
      </c>
      <c r="J41" s="13"/>
      <c r="K41" s="12"/>
      <c r="L41" s="12"/>
      <c r="M41" s="12"/>
      <c r="N41" s="12"/>
      <c r="O41" s="13"/>
      <c r="P41" s="13"/>
    </row>
    <row r="42" spans="1:16" ht="20.100000000000001" customHeight="1" x14ac:dyDescent="0.2">
      <c r="A42" s="9">
        <v>40</v>
      </c>
      <c r="B42" s="10" t="str">
        <f t="shared" si="1"/>
        <v/>
      </c>
      <c r="C42" s="10" t="str">
        <f t="shared" si="2"/>
        <v/>
      </c>
      <c r="D42" s="11"/>
      <c r="E42" s="12"/>
      <c r="F42" s="13"/>
      <c r="G42" s="14"/>
      <c r="H42" s="14"/>
      <c r="I42" s="16" t="str">
        <f t="shared" si="3"/>
        <v/>
      </c>
      <c r="J42" s="13"/>
      <c r="K42" s="12"/>
      <c r="L42" s="12"/>
      <c r="M42" s="12"/>
      <c r="N42" s="12"/>
      <c r="O42" s="13"/>
      <c r="P42" s="13"/>
    </row>
    <row r="43" spans="1:16" ht="20.100000000000001" customHeight="1" x14ac:dyDescent="0.2">
      <c r="A43" s="9">
        <v>41</v>
      </c>
      <c r="B43" s="10" t="str">
        <f t="shared" si="1"/>
        <v/>
      </c>
      <c r="C43" s="10" t="str">
        <f t="shared" si="2"/>
        <v/>
      </c>
      <c r="D43" s="11"/>
      <c r="E43" s="12"/>
      <c r="F43" s="13"/>
      <c r="G43" s="14"/>
      <c r="H43" s="14"/>
      <c r="I43" s="16" t="str">
        <f t="shared" si="3"/>
        <v/>
      </c>
      <c r="J43" s="13"/>
      <c r="K43" s="12"/>
      <c r="L43" s="12"/>
      <c r="M43" s="12"/>
      <c r="N43" s="12"/>
      <c r="O43" s="13"/>
      <c r="P43" s="13"/>
    </row>
    <row r="44" spans="1:16" ht="20.100000000000001" customHeight="1" x14ac:dyDescent="0.2">
      <c r="A44" s="9">
        <v>42</v>
      </c>
      <c r="B44" s="10" t="str">
        <f t="shared" si="1"/>
        <v/>
      </c>
      <c r="C44" s="10" t="str">
        <f t="shared" si="2"/>
        <v/>
      </c>
      <c r="D44" s="11"/>
      <c r="E44" s="12"/>
      <c r="F44" s="13"/>
      <c r="G44" s="14"/>
      <c r="H44" s="14"/>
      <c r="I44" s="16" t="str">
        <f t="shared" si="3"/>
        <v/>
      </c>
      <c r="J44" s="13"/>
      <c r="K44" s="12"/>
      <c r="L44" s="12"/>
      <c r="M44" s="12"/>
      <c r="N44" s="12"/>
      <c r="O44" s="13"/>
      <c r="P44" s="13"/>
    </row>
    <row r="45" spans="1:16" ht="20.100000000000001" customHeight="1" x14ac:dyDescent="0.2">
      <c r="A45" s="9">
        <v>43</v>
      </c>
      <c r="B45" s="10" t="str">
        <f t="shared" si="1"/>
        <v/>
      </c>
      <c r="C45" s="10" t="str">
        <f t="shared" si="2"/>
        <v/>
      </c>
      <c r="D45" s="11"/>
      <c r="E45" s="12"/>
      <c r="F45" s="13"/>
      <c r="G45" s="14"/>
      <c r="H45" s="14"/>
      <c r="I45" s="16" t="str">
        <f t="shared" si="3"/>
        <v/>
      </c>
      <c r="J45" s="13"/>
      <c r="K45" s="12"/>
      <c r="L45" s="12"/>
      <c r="M45" s="12"/>
      <c r="N45" s="12"/>
      <c r="O45" s="13"/>
      <c r="P45" s="13"/>
    </row>
    <row r="46" spans="1:16" ht="20.100000000000001" customHeight="1" x14ac:dyDescent="0.2">
      <c r="A46" s="9">
        <v>44</v>
      </c>
      <c r="B46" s="10" t="str">
        <f t="shared" si="1"/>
        <v/>
      </c>
      <c r="C46" s="10" t="str">
        <f t="shared" si="2"/>
        <v/>
      </c>
      <c r="D46" s="11"/>
      <c r="E46" s="12"/>
      <c r="F46" s="13"/>
      <c r="G46" s="14"/>
      <c r="H46" s="14"/>
      <c r="I46" s="16" t="str">
        <f t="shared" si="3"/>
        <v/>
      </c>
      <c r="J46" s="13"/>
      <c r="K46" s="12"/>
      <c r="L46" s="12"/>
      <c r="M46" s="12"/>
      <c r="N46" s="12"/>
      <c r="O46" s="13"/>
      <c r="P46" s="13"/>
    </row>
    <row r="47" spans="1:16" ht="20.100000000000001" customHeight="1" x14ac:dyDescent="0.2">
      <c r="A47" s="9">
        <v>45</v>
      </c>
      <c r="B47" s="10" t="str">
        <f t="shared" si="1"/>
        <v/>
      </c>
      <c r="C47" s="10" t="str">
        <f t="shared" si="2"/>
        <v/>
      </c>
      <c r="D47" s="11"/>
      <c r="E47" s="12"/>
      <c r="F47" s="13"/>
      <c r="G47" s="14"/>
      <c r="H47" s="14"/>
      <c r="I47" s="16" t="str">
        <f t="shared" si="3"/>
        <v/>
      </c>
      <c r="J47" s="13"/>
      <c r="K47" s="12"/>
      <c r="L47" s="12"/>
      <c r="M47" s="12"/>
      <c r="N47" s="12"/>
      <c r="O47" s="13"/>
      <c r="P47" s="13"/>
    </row>
    <row r="48" spans="1:16" ht="20.100000000000001" customHeight="1" x14ac:dyDescent="0.2">
      <c r="A48" s="9">
        <v>46</v>
      </c>
      <c r="B48" s="10" t="str">
        <f t="shared" si="1"/>
        <v/>
      </c>
      <c r="C48" s="10" t="str">
        <f t="shared" si="2"/>
        <v/>
      </c>
      <c r="D48" s="11"/>
      <c r="E48" s="12"/>
      <c r="F48" s="13"/>
      <c r="G48" s="14"/>
      <c r="H48" s="14"/>
      <c r="I48" s="16" t="str">
        <f t="shared" si="3"/>
        <v/>
      </c>
      <c r="J48" s="13"/>
      <c r="K48" s="12"/>
      <c r="L48" s="12"/>
      <c r="M48" s="12"/>
      <c r="N48" s="12"/>
      <c r="O48" s="13"/>
      <c r="P48" s="13"/>
    </row>
    <row r="49" spans="1:16" ht="20.100000000000001" customHeight="1" x14ac:dyDescent="0.2">
      <c r="A49" s="9">
        <v>47</v>
      </c>
      <c r="B49" s="10" t="str">
        <f t="shared" si="1"/>
        <v/>
      </c>
      <c r="C49" s="10" t="str">
        <f t="shared" si="2"/>
        <v/>
      </c>
      <c r="D49" s="11"/>
      <c r="E49" s="12"/>
      <c r="F49" s="13"/>
      <c r="G49" s="14"/>
      <c r="H49" s="14"/>
      <c r="I49" s="16" t="str">
        <f t="shared" si="3"/>
        <v/>
      </c>
      <c r="J49" s="13"/>
      <c r="K49" s="12"/>
      <c r="L49" s="12"/>
      <c r="M49" s="12"/>
      <c r="N49" s="12"/>
      <c r="O49" s="13"/>
      <c r="P49" s="13"/>
    </row>
    <row r="50" spans="1:16" ht="20.100000000000001" customHeight="1" x14ac:dyDescent="0.2">
      <c r="A50" s="9">
        <v>48</v>
      </c>
      <c r="B50" s="10" t="str">
        <f t="shared" si="1"/>
        <v/>
      </c>
      <c r="C50" s="10" t="str">
        <f t="shared" si="2"/>
        <v/>
      </c>
      <c r="D50" s="11"/>
      <c r="E50" s="12"/>
      <c r="F50" s="13"/>
      <c r="G50" s="14"/>
      <c r="H50" s="14"/>
      <c r="I50" s="16" t="str">
        <f t="shared" si="3"/>
        <v/>
      </c>
      <c r="J50" s="13"/>
      <c r="K50" s="12"/>
      <c r="L50" s="12"/>
      <c r="M50" s="12"/>
      <c r="N50" s="12"/>
      <c r="O50" s="13"/>
      <c r="P50" s="13"/>
    </row>
    <row r="51" spans="1:16" ht="20.100000000000001" customHeight="1" x14ac:dyDescent="0.2">
      <c r="A51" s="9">
        <v>49</v>
      </c>
      <c r="B51" s="10" t="str">
        <f t="shared" si="1"/>
        <v/>
      </c>
      <c r="C51" s="10" t="str">
        <f t="shared" si="2"/>
        <v/>
      </c>
      <c r="D51" s="11"/>
      <c r="E51" s="12"/>
      <c r="F51" s="13"/>
      <c r="G51" s="14"/>
      <c r="H51" s="14"/>
      <c r="I51" s="16" t="str">
        <f t="shared" si="3"/>
        <v/>
      </c>
      <c r="J51" s="13"/>
      <c r="K51" s="12"/>
      <c r="L51" s="12"/>
      <c r="M51" s="12"/>
      <c r="N51" s="12"/>
      <c r="O51" s="13"/>
      <c r="P51" s="13"/>
    </row>
    <row r="52" spans="1:16" ht="20.100000000000001" customHeight="1" x14ac:dyDescent="0.2">
      <c r="A52" s="9">
        <v>50</v>
      </c>
      <c r="B52" s="10" t="str">
        <f t="shared" si="1"/>
        <v/>
      </c>
      <c r="C52" s="10" t="str">
        <f t="shared" si="2"/>
        <v/>
      </c>
      <c r="D52" s="11"/>
      <c r="E52" s="12"/>
      <c r="F52" s="13"/>
      <c r="G52" s="14"/>
      <c r="H52" s="14"/>
      <c r="I52" s="16" t="str">
        <f t="shared" si="3"/>
        <v/>
      </c>
      <c r="J52" s="13"/>
      <c r="K52" s="12"/>
      <c r="L52" s="12"/>
      <c r="M52" s="12"/>
      <c r="N52" s="12"/>
      <c r="O52" s="13"/>
      <c r="P52" s="13"/>
    </row>
    <row r="53" spans="1:16" ht="20.100000000000001" customHeight="1" x14ac:dyDescent="0.2">
      <c r="A53" s="9">
        <v>51</v>
      </c>
      <c r="B53" s="10" t="str">
        <f t="shared" si="1"/>
        <v/>
      </c>
      <c r="C53" s="10" t="str">
        <f t="shared" si="2"/>
        <v/>
      </c>
      <c r="D53" s="11"/>
      <c r="E53" s="12"/>
      <c r="F53" s="13"/>
      <c r="G53" s="14"/>
      <c r="H53" s="14"/>
      <c r="I53" s="16" t="str">
        <f t="shared" si="3"/>
        <v/>
      </c>
      <c r="J53" s="13"/>
      <c r="K53" s="12"/>
      <c r="L53" s="12"/>
      <c r="M53" s="12"/>
      <c r="N53" s="12"/>
      <c r="O53" s="13"/>
      <c r="P53" s="13"/>
    </row>
    <row r="54" spans="1:16" ht="20.100000000000001" customHeight="1" x14ac:dyDescent="0.2">
      <c r="A54" s="9">
        <v>52</v>
      </c>
      <c r="B54" s="10" t="str">
        <f t="shared" si="1"/>
        <v/>
      </c>
      <c r="C54" s="10" t="str">
        <f t="shared" si="2"/>
        <v/>
      </c>
      <c r="D54" s="11"/>
      <c r="E54" s="12"/>
      <c r="F54" s="13"/>
      <c r="G54" s="14"/>
      <c r="H54" s="14"/>
      <c r="I54" s="16" t="str">
        <f t="shared" si="3"/>
        <v/>
      </c>
      <c r="J54" s="13"/>
      <c r="K54" s="12"/>
      <c r="L54" s="12"/>
      <c r="M54" s="12"/>
      <c r="N54" s="12"/>
      <c r="O54" s="13"/>
      <c r="P54" s="13"/>
    </row>
    <row r="55" spans="1:16" ht="20.100000000000001" customHeight="1" x14ac:dyDescent="0.2">
      <c r="A55" s="9">
        <v>53</v>
      </c>
      <c r="B55" s="10" t="str">
        <f t="shared" si="1"/>
        <v/>
      </c>
      <c r="C55" s="10" t="str">
        <f t="shared" si="2"/>
        <v/>
      </c>
      <c r="D55" s="11"/>
      <c r="E55" s="12"/>
      <c r="F55" s="13"/>
      <c r="G55" s="14"/>
      <c r="H55" s="14"/>
      <c r="I55" s="16" t="str">
        <f t="shared" si="3"/>
        <v/>
      </c>
      <c r="J55" s="13"/>
      <c r="K55" s="12"/>
      <c r="L55" s="12"/>
      <c r="M55" s="12"/>
      <c r="N55" s="12"/>
      <c r="O55" s="13"/>
      <c r="P55" s="13"/>
    </row>
    <row r="56" spans="1:16" ht="20.100000000000001" customHeight="1" x14ac:dyDescent="0.2">
      <c r="A56" s="9">
        <v>54</v>
      </c>
      <c r="B56" s="10" t="str">
        <f t="shared" si="1"/>
        <v/>
      </c>
      <c r="C56" s="10" t="str">
        <f t="shared" si="2"/>
        <v/>
      </c>
      <c r="D56" s="11"/>
      <c r="E56" s="12"/>
      <c r="F56" s="13"/>
      <c r="G56" s="14"/>
      <c r="H56" s="14"/>
      <c r="I56" s="16" t="str">
        <f t="shared" si="3"/>
        <v/>
      </c>
      <c r="J56" s="13"/>
      <c r="K56" s="12"/>
      <c r="L56" s="12"/>
      <c r="M56" s="12"/>
      <c r="N56" s="12"/>
      <c r="O56" s="13"/>
      <c r="P56" s="13"/>
    </row>
    <row r="57" spans="1:16" ht="20.100000000000001" customHeight="1" x14ac:dyDescent="0.2">
      <c r="A57" s="9">
        <v>55</v>
      </c>
      <c r="B57" s="10" t="str">
        <f t="shared" si="1"/>
        <v/>
      </c>
      <c r="C57" s="10" t="str">
        <f t="shared" si="2"/>
        <v/>
      </c>
      <c r="D57" s="11"/>
      <c r="E57" s="12"/>
      <c r="F57" s="13"/>
      <c r="G57" s="14"/>
      <c r="H57" s="14"/>
      <c r="I57" s="16" t="str">
        <f t="shared" si="3"/>
        <v/>
      </c>
      <c r="J57" s="13"/>
      <c r="K57" s="12"/>
      <c r="L57" s="12"/>
      <c r="M57" s="12"/>
      <c r="N57" s="12"/>
      <c r="O57" s="13"/>
      <c r="P57" s="13"/>
    </row>
    <row r="58" spans="1:16" ht="20.100000000000001" customHeight="1" x14ac:dyDescent="0.2">
      <c r="A58" s="9">
        <v>56</v>
      </c>
      <c r="B58" s="10" t="str">
        <f t="shared" si="1"/>
        <v/>
      </c>
      <c r="C58" s="10" t="str">
        <f t="shared" si="2"/>
        <v/>
      </c>
      <c r="D58" s="11"/>
      <c r="E58" s="12"/>
      <c r="F58" s="13"/>
      <c r="G58" s="14"/>
      <c r="H58" s="14"/>
      <c r="I58" s="16" t="str">
        <f t="shared" si="3"/>
        <v/>
      </c>
      <c r="J58" s="13"/>
      <c r="K58" s="12"/>
      <c r="L58" s="12"/>
      <c r="M58" s="12"/>
      <c r="N58" s="12"/>
      <c r="O58" s="13"/>
      <c r="P58" s="13"/>
    </row>
    <row r="59" spans="1:16" ht="20.100000000000001" customHeight="1" x14ac:dyDescent="0.2">
      <c r="A59" s="9">
        <v>57</v>
      </c>
      <c r="B59" s="10" t="str">
        <f t="shared" si="1"/>
        <v/>
      </c>
      <c r="C59" s="10" t="str">
        <f t="shared" si="2"/>
        <v/>
      </c>
      <c r="D59" s="11"/>
      <c r="E59" s="12"/>
      <c r="F59" s="13"/>
      <c r="G59" s="14"/>
      <c r="H59" s="14"/>
      <c r="I59" s="16" t="str">
        <f t="shared" si="3"/>
        <v/>
      </c>
      <c r="J59" s="13"/>
      <c r="K59" s="12"/>
      <c r="L59" s="12"/>
      <c r="M59" s="12"/>
      <c r="N59" s="12"/>
      <c r="O59" s="13"/>
      <c r="P59" s="13"/>
    </row>
    <row r="60" spans="1:16" ht="20.100000000000001" customHeight="1" x14ac:dyDescent="0.2">
      <c r="A60" s="9">
        <v>58</v>
      </c>
      <c r="B60" s="10" t="str">
        <f t="shared" si="1"/>
        <v/>
      </c>
      <c r="C60" s="10" t="str">
        <f t="shared" si="2"/>
        <v/>
      </c>
      <c r="D60" s="11"/>
      <c r="E60" s="12"/>
      <c r="F60" s="13"/>
      <c r="G60" s="14"/>
      <c r="H60" s="14"/>
      <c r="I60" s="16" t="str">
        <f t="shared" si="3"/>
        <v/>
      </c>
      <c r="J60" s="13"/>
      <c r="K60" s="12"/>
      <c r="L60" s="12"/>
      <c r="M60" s="12"/>
      <c r="N60" s="12"/>
      <c r="O60" s="13"/>
      <c r="P60" s="13"/>
    </row>
    <row r="61" spans="1:16" ht="20.100000000000001" customHeight="1" x14ac:dyDescent="0.2">
      <c r="A61" s="9">
        <v>59</v>
      </c>
      <c r="B61" s="10" t="str">
        <f t="shared" si="1"/>
        <v/>
      </c>
      <c r="C61" s="10" t="str">
        <f t="shared" si="2"/>
        <v/>
      </c>
      <c r="D61" s="11"/>
      <c r="E61" s="12"/>
      <c r="F61" s="13"/>
      <c r="G61" s="14"/>
      <c r="H61" s="14"/>
      <c r="I61" s="16" t="str">
        <f t="shared" si="3"/>
        <v/>
      </c>
      <c r="J61" s="13"/>
      <c r="K61" s="12"/>
      <c r="L61" s="12"/>
      <c r="M61" s="12"/>
      <c r="N61" s="12"/>
      <c r="O61" s="13"/>
      <c r="P61" s="13"/>
    </row>
    <row r="62" spans="1:16" ht="20.100000000000001" customHeight="1" x14ac:dyDescent="0.2">
      <c r="A62" s="9">
        <v>60</v>
      </c>
      <c r="B62" s="10" t="str">
        <f t="shared" si="1"/>
        <v/>
      </c>
      <c r="C62" s="10" t="str">
        <f t="shared" si="2"/>
        <v/>
      </c>
      <c r="D62" s="11"/>
      <c r="E62" s="12"/>
      <c r="F62" s="13"/>
      <c r="G62" s="14"/>
      <c r="H62" s="14"/>
      <c r="I62" s="16" t="str">
        <f t="shared" si="3"/>
        <v/>
      </c>
      <c r="J62" s="13"/>
      <c r="K62" s="12"/>
      <c r="L62" s="12"/>
      <c r="M62" s="12"/>
      <c r="N62" s="12"/>
      <c r="O62" s="13"/>
      <c r="P62" s="13"/>
    </row>
    <row r="63" spans="1:16" ht="20.100000000000001" customHeight="1" x14ac:dyDescent="0.2">
      <c r="A63" s="9">
        <v>61</v>
      </c>
      <c r="B63" s="10" t="str">
        <f t="shared" si="1"/>
        <v/>
      </c>
      <c r="C63" s="10" t="str">
        <f t="shared" si="2"/>
        <v/>
      </c>
      <c r="D63" s="11"/>
      <c r="E63" s="12"/>
      <c r="F63" s="13"/>
      <c r="G63" s="14"/>
      <c r="H63" s="14"/>
      <c r="I63" s="16" t="str">
        <f t="shared" si="3"/>
        <v/>
      </c>
      <c r="J63" s="13"/>
      <c r="K63" s="12"/>
      <c r="L63" s="12"/>
      <c r="M63" s="12"/>
      <c r="N63" s="12"/>
      <c r="O63" s="13"/>
      <c r="P63" s="13"/>
    </row>
    <row r="64" spans="1:16" ht="20.100000000000001" customHeight="1" x14ac:dyDescent="0.2">
      <c r="A64" s="9">
        <v>62</v>
      </c>
      <c r="B64" s="10" t="str">
        <f t="shared" si="1"/>
        <v/>
      </c>
      <c r="C64" s="10" t="str">
        <f t="shared" si="2"/>
        <v/>
      </c>
      <c r="D64" s="11"/>
      <c r="E64" s="12"/>
      <c r="F64" s="13"/>
      <c r="G64" s="14"/>
      <c r="H64" s="14"/>
      <c r="I64" s="16" t="str">
        <f t="shared" si="3"/>
        <v/>
      </c>
      <c r="J64" s="13"/>
      <c r="K64" s="12"/>
      <c r="L64" s="12"/>
      <c r="M64" s="12"/>
      <c r="N64" s="12"/>
      <c r="O64" s="13"/>
      <c r="P64" s="13"/>
    </row>
    <row r="65" spans="1:16" ht="20.100000000000001" customHeight="1" x14ac:dyDescent="0.2">
      <c r="A65" s="9">
        <v>63</v>
      </c>
      <c r="B65" s="10" t="str">
        <f t="shared" si="1"/>
        <v/>
      </c>
      <c r="C65" s="10" t="str">
        <f t="shared" si="2"/>
        <v/>
      </c>
      <c r="D65" s="11"/>
      <c r="E65" s="12"/>
      <c r="F65" s="13"/>
      <c r="G65" s="14"/>
      <c r="H65" s="14"/>
      <c r="I65" s="16" t="str">
        <f t="shared" si="3"/>
        <v/>
      </c>
      <c r="J65" s="13"/>
      <c r="K65" s="12"/>
      <c r="L65" s="12"/>
      <c r="M65" s="12"/>
      <c r="N65" s="12"/>
      <c r="O65" s="13"/>
      <c r="P65" s="13"/>
    </row>
    <row r="66" spans="1:16" ht="20.100000000000001" customHeight="1" x14ac:dyDescent="0.2">
      <c r="A66" s="9">
        <v>64</v>
      </c>
      <c r="B66" s="10" t="str">
        <f t="shared" si="1"/>
        <v/>
      </c>
      <c r="C66" s="10" t="str">
        <f t="shared" si="2"/>
        <v/>
      </c>
      <c r="D66" s="11"/>
      <c r="E66" s="12"/>
      <c r="F66" s="13"/>
      <c r="G66" s="14"/>
      <c r="H66" s="14"/>
      <c r="I66" s="16" t="str">
        <f t="shared" si="3"/>
        <v/>
      </c>
      <c r="J66" s="13"/>
      <c r="K66" s="12"/>
      <c r="L66" s="12"/>
      <c r="M66" s="12"/>
      <c r="N66" s="12"/>
      <c r="O66" s="13"/>
      <c r="P66" s="13"/>
    </row>
    <row r="67" spans="1:16" ht="20.100000000000001" customHeight="1" x14ac:dyDescent="0.2">
      <c r="A67" s="9">
        <v>65</v>
      </c>
      <c r="B67" s="10" t="str">
        <f t="shared" si="1"/>
        <v/>
      </c>
      <c r="C67" s="10" t="str">
        <f t="shared" si="2"/>
        <v/>
      </c>
      <c r="D67" s="11"/>
      <c r="E67" s="12"/>
      <c r="F67" s="13"/>
      <c r="G67" s="14"/>
      <c r="H67" s="14"/>
      <c r="I67" s="16" t="str">
        <f t="shared" si="3"/>
        <v/>
      </c>
      <c r="J67" s="13"/>
      <c r="K67" s="12"/>
      <c r="L67" s="12"/>
      <c r="M67" s="12"/>
      <c r="N67" s="12"/>
      <c r="O67" s="13"/>
      <c r="P67" s="13"/>
    </row>
    <row r="68" spans="1:16" ht="20.100000000000001" customHeight="1" x14ac:dyDescent="0.2">
      <c r="A68" s="9">
        <v>66</v>
      </c>
      <c r="B68" s="10" t="str">
        <f t="shared" ref="B68:B131" si="4">IF(D68&lt;&gt;"",YEAR(D68),"")</f>
        <v/>
      </c>
      <c r="C68" s="10" t="str">
        <f t="shared" ref="C68:C131" si="5">IF(D68&lt;&gt;"",MONTH(D68),"")</f>
        <v/>
      </c>
      <c r="D68" s="11"/>
      <c r="E68" s="12"/>
      <c r="F68" s="13"/>
      <c r="G68" s="14"/>
      <c r="H68" s="14"/>
      <c r="I68" s="16" t="str">
        <f t="shared" ref="I68:I131" si="6">IF(AND(G68="",H68=""),"",G68+H68)</f>
        <v/>
      </c>
      <c r="J68" s="13"/>
      <c r="K68" s="12"/>
      <c r="L68" s="12"/>
      <c r="M68" s="12"/>
      <c r="N68" s="12"/>
      <c r="O68" s="13"/>
      <c r="P68" s="13"/>
    </row>
    <row r="69" spans="1:16" ht="20.100000000000001" customHeight="1" x14ac:dyDescent="0.2">
      <c r="A69" s="9">
        <v>67</v>
      </c>
      <c r="B69" s="10" t="str">
        <f t="shared" si="4"/>
        <v/>
      </c>
      <c r="C69" s="10" t="str">
        <f t="shared" si="5"/>
        <v/>
      </c>
      <c r="D69" s="11"/>
      <c r="E69" s="12"/>
      <c r="F69" s="13"/>
      <c r="G69" s="14"/>
      <c r="H69" s="14"/>
      <c r="I69" s="16" t="str">
        <f t="shared" si="6"/>
        <v/>
      </c>
      <c r="J69" s="13"/>
      <c r="K69" s="12"/>
      <c r="L69" s="12"/>
      <c r="M69" s="12"/>
      <c r="N69" s="12"/>
      <c r="O69" s="13"/>
      <c r="P69" s="13"/>
    </row>
    <row r="70" spans="1:16" ht="20.100000000000001" customHeight="1" x14ac:dyDescent="0.2">
      <c r="A70" s="9">
        <v>68</v>
      </c>
      <c r="B70" s="10" t="str">
        <f t="shared" si="4"/>
        <v/>
      </c>
      <c r="C70" s="10" t="str">
        <f t="shared" si="5"/>
        <v/>
      </c>
      <c r="D70" s="11"/>
      <c r="E70" s="12"/>
      <c r="F70" s="13"/>
      <c r="G70" s="14"/>
      <c r="H70" s="14"/>
      <c r="I70" s="16" t="str">
        <f t="shared" si="6"/>
        <v/>
      </c>
      <c r="J70" s="13"/>
      <c r="K70" s="12"/>
      <c r="L70" s="12"/>
      <c r="M70" s="12"/>
      <c r="N70" s="12"/>
      <c r="O70" s="13"/>
      <c r="P70" s="13"/>
    </row>
    <row r="71" spans="1:16" ht="20.100000000000001" customHeight="1" x14ac:dyDescent="0.2">
      <c r="A71" s="9">
        <v>69</v>
      </c>
      <c r="B71" s="10" t="str">
        <f t="shared" si="4"/>
        <v/>
      </c>
      <c r="C71" s="10" t="str">
        <f t="shared" si="5"/>
        <v/>
      </c>
      <c r="D71" s="11"/>
      <c r="E71" s="12"/>
      <c r="F71" s="13"/>
      <c r="G71" s="14"/>
      <c r="H71" s="14"/>
      <c r="I71" s="16" t="str">
        <f t="shared" si="6"/>
        <v/>
      </c>
      <c r="J71" s="13"/>
      <c r="K71" s="12"/>
      <c r="L71" s="12"/>
      <c r="M71" s="12"/>
      <c r="N71" s="12"/>
      <c r="O71" s="13"/>
      <c r="P71" s="13"/>
    </row>
    <row r="72" spans="1:16" ht="20.100000000000001" customHeight="1" x14ac:dyDescent="0.2">
      <c r="A72" s="9">
        <v>70</v>
      </c>
      <c r="B72" s="10" t="str">
        <f t="shared" si="4"/>
        <v/>
      </c>
      <c r="C72" s="10" t="str">
        <f t="shared" si="5"/>
        <v/>
      </c>
      <c r="D72" s="11"/>
      <c r="E72" s="12"/>
      <c r="F72" s="13"/>
      <c r="G72" s="14"/>
      <c r="H72" s="14"/>
      <c r="I72" s="16" t="str">
        <f t="shared" si="6"/>
        <v/>
      </c>
      <c r="J72" s="13"/>
      <c r="K72" s="12"/>
      <c r="L72" s="12"/>
      <c r="M72" s="12"/>
      <c r="N72" s="12"/>
      <c r="O72" s="13"/>
      <c r="P72" s="13"/>
    </row>
    <row r="73" spans="1:16" ht="20.100000000000001" customHeight="1" x14ac:dyDescent="0.2">
      <c r="A73" s="9">
        <v>71</v>
      </c>
      <c r="B73" s="10" t="str">
        <f t="shared" si="4"/>
        <v/>
      </c>
      <c r="C73" s="10" t="str">
        <f t="shared" si="5"/>
        <v/>
      </c>
      <c r="D73" s="11"/>
      <c r="E73" s="12"/>
      <c r="F73" s="13"/>
      <c r="G73" s="14"/>
      <c r="H73" s="14"/>
      <c r="I73" s="16" t="str">
        <f t="shared" si="6"/>
        <v/>
      </c>
      <c r="J73" s="13"/>
      <c r="K73" s="12"/>
      <c r="L73" s="12"/>
      <c r="M73" s="12"/>
      <c r="N73" s="12"/>
      <c r="O73" s="13"/>
      <c r="P73" s="13"/>
    </row>
    <row r="74" spans="1:16" ht="20.100000000000001" customHeight="1" x14ac:dyDescent="0.2">
      <c r="A74" s="9">
        <v>72</v>
      </c>
      <c r="B74" s="10" t="str">
        <f t="shared" si="4"/>
        <v/>
      </c>
      <c r="C74" s="10" t="str">
        <f t="shared" si="5"/>
        <v/>
      </c>
      <c r="D74" s="11"/>
      <c r="E74" s="12"/>
      <c r="F74" s="13"/>
      <c r="G74" s="14"/>
      <c r="H74" s="14"/>
      <c r="I74" s="16" t="str">
        <f t="shared" si="6"/>
        <v/>
      </c>
      <c r="J74" s="13"/>
      <c r="K74" s="12"/>
      <c r="L74" s="12"/>
      <c r="M74" s="12"/>
      <c r="N74" s="12"/>
      <c r="O74" s="13"/>
      <c r="P74" s="13"/>
    </row>
    <row r="75" spans="1:16" ht="20.100000000000001" customHeight="1" x14ac:dyDescent="0.2">
      <c r="A75" s="9">
        <v>73</v>
      </c>
      <c r="B75" s="10" t="str">
        <f t="shared" si="4"/>
        <v/>
      </c>
      <c r="C75" s="10" t="str">
        <f t="shared" si="5"/>
        <v/>
      </c>
      <c r="D75" s="11"/>
      <c r="E75" s="12"/>
      <c r="F75" s="13"/>
      <c r="G75" s="14"/>
      <c r="H75" s="14"/>
      <c r="I75" s="16" t="str">
        <f t="shared" si="6"/>
        <v/>
      </c>
      <c r="J75" s="13"/>
      <c r="K75" s="12"/>
      <c r="L75" s="12"/>
      <c r="M75" s="12"/>
      <c r="N75" s="12"/>
      <c r="O75" s="13"/>
      <c r="P75" s="13"/>
    </row>
    <row r="76" spans="1:16" ht="20.100000000000001" customHeight="1" x14ac:dyDescent="0.2">
      <c r="A76" s="9">
        <v>74</v>
      </c>
      <c r="B76" s="10" t="str">
        <f t="shared" si="4"/>
        <v/>
      </c>
      <c r="C76" s="10" t="str">
        <f t="shared" si="5"/>
        <v/>
      </c>
      <c r="D76" s="11"/>
      <c r="E76" s="12"/>
      <c r="F76" s="13"/>
      <c r="G76" s="14"/>
      <c r="H76" s="14"/>
      <c r="I76" s="16" t="str">
        <f t="shared" si="6"/>
        <v/>
      </c>
      <c r="J76" s="13"/>
      <c r="K76" s="12"/>
      <c r="L76" s="12"/>
      <c r="M76" s="12"/>
      <c r="N76" s="12"/>
      <c r="O76" s="13"/>
      <c r="P76" s="13"/>
    </row>
    <row r="77" spans="1:16" ht="20.100000000000001" customHeight="1" x14ac:dyDescent="0.2">
      <c r="A77" s="9">
        <v>75</v>
      </c>
      <c r="B77" s="10" t="str">
        <f t="shared" si="4"/>
        <v/>
      </c>
      <c r="C77" s="10" t="str">
        <f t="shared" si="5"/>
        <v/>
      </c>
      <c r="D77" s="11"/>
      <c r="E77" s="12"/>
      <c r="F77" s="13"/>
      <c r="G77" s="14"/>
      <c r="H77" s="14"/>
      <c r="I77" s="16" t="str">
        <f t="shared" si="6"/>
        <v/>
      </c>
      <c r="J77" s="13"/>
      <c r="K77" s="12"/>
      <c r="L77" s="12"/>
      <c r="M77" s="12"/>
      <c r="N77" s="12"/>
      <c r="O77" s="13"/>
      <c r="P77" s="13"/>
    </row>
    <row r="78" spans="1:16" ht="20.100000000000001" customHeight="1" x14ac:dyDescent="0.2">
      <c r="A78" s="9">
        <v>76</v>
      </c>
      <c r="B78" s="10" t="str">
        <f t="shared" si="4"/>
        <v/>
      </c>
      <c r="C78" s="10" t="str">
        <f t="shared" si="5"/>
        <v/>
      </c>
      <c r="D78" s="11"/>
      <c r="E78" s="12"/>
      <c r="F78" s="13"/>
      <c r="G78" s="14"/>
      <c r="H78" s="14"/>
      <c r="I78" s="16" t="str">
        <f t="shared" si="6"/>
        <v/>
      </c>
      <c r="J78" s="13"/>
      <c r="K78" s="12"/>
      <c r="L78" s="12"/>
      <c r="M78" s="12"/>
      <c r="N78" s="12"/>
      <c r="O78" s="13"/>
      <c r="P78" s="13"/>
    </row>
    <row r="79" spans="1:16" ht="20.100000000000001" customHeight="1" x14ac:dyDescent="0.2">
      <c r="A79" s="9">
        <v>77</v>
      </c>
      <c r="B79" s="10" t="str">
        <f t="shared" si="4"/>
        <v/>
      </c>
      <c r="C79" s="10" t="str">
        <f t="shared" si="5"/>
        <v/>
      </c>
      <c r="D79" s="11"/>
      <c r="E79" s="12"/>
      <c r="F79" s="13"/>
      <c r="G79" s="14"/>
      <c r="H79" s="14"/>
      <c r="I79" s="16" t="str">
        <f t="shared" si="6"/>
        <v/>
      </c>
      <c r="J79" s="13"/>
      <c r="K79" s="12"/>
      <c r="L79" s="12"/>
      <c r="M79" s="12"/>
      <c r="N79" s="12"/>
      <c r="O79" s="13"/>
      <c r="P79" s="13"/>
    </row>
    <row r="80" spans="1:16" ht="20.100000000000001" customHeight="1" x14ac:dyDescent="0.2">
      <c r="A80" s="9">
        <v>78</v>
      </c>
      <c r="B80" s="10" t="str">
        <f t="shared" si="4"/>
        <v/>
      </c>
      <c r="C80" s="10" t="str">
        <f t="shared" si="5"/>
        <v/>
      </c>
      <c r="D80" s="11"/>
      <c r="E80" s="12"/>
      <c r="F80" s="13"/>
      <c r="G80" s="14"/>
      <c r="H80" s="14"/>
      <c r="I80" s="16" t="str">
        <f t="shared" si="6"/>
        <v/>
      </c>
      <c r="J80" s="13"/>
      <c r="K80" s="12"/>
      <c r="L80" s="12"/>
      <c r="M80" s="12"/>
      <c r="N80" s="12"/>
      <c r="O80" s="13"/>
      <c r="P80" s="13"/>
    </row>
    <row r="81" spans="1:16" ht="20.100000000000001" customHeight="1" x14ac:dyDescent="0.2">
      <c r="A81" s="9">
        <v>79</v>
      </c>
      <c r="B81" s="10" t="str">
        <f t="shared" si="4"/>
        <v/>
      </c>
      <c r="C81" s="10" t="str">
        <f t="shared" si="5"/>
        <v/>
      </c>
      <c r="D81" s="11"/>
      <c r="E81" s="12"/>
      <c r="F81" s="13"/>
      <c r="G81" s="14"/>
      <c r="H81" s="14"/>
      <c r="I81" s="16" t="str">
        <f t="shared" si="6"/>
        <v/>
      </c>
      <c r="J81" s="13"/>
      <c r="K81" s="12"/>
      <c r="L81" s="12"/>
      <c r="M81" s="12"/>
      <c r="N81" s="12"/>
      <c r="O81" s="13"/>
      <c r="P81" s="13"/>
    </row>
    <row r="82" spans="1:16" ht="20.100000000000001" customHeight="1" x14ac:dyDescent="0.2">
      <c r="A82" s="9">
        <v>80</v>
      </c>
      <c r="B82" s="10" t="str">
        <f t="shared" si="4"/>
        <v/>
      </c>
      <c r="C82" s="10" t="str">
        <f t="shared" si="5"/>
        <v/>
      </c>
      <c r="D82" s="11"/>
      <c r="E82" s="12"/>
      <c r="F82" s="13"/>
      <c r="G82" s="14"/>
      <c r="H82" s="14"/>
      <c r="I82" s="16" t="str">
        <f t="shared" si="6"/>
        <v/>
      </c>
      <c r="J82" s="13"/>
      <c r="K82" s="12"/>
      <c r="L82" s="12"/>
      <c r="M82" s="12"/>
      <c r="N82" s="12"/>
      <c r="O82" s="13"/>
      <c r="P82" s="13"/>
    </row>
    <row r="83" spans="1:16" ht="20.100000000000001" customHeight="1" x14ac:dyDescent="0.2">
      <c r="A83" s="9">
        <v>81</v>
      </c>
      <c r="B83" s="10" t="str">
        <f t="shared" si="4"/>
        <v/>
      </c>
      <c r="C83" s="10" t="str">
        <f t="shared" si="5"/>
        <v/>
      </c>
      <c r="D83" s="11"/>
      <c r="E83" s="12"/>
      <c r="F83" s="13"/>
      <c r="G83" s="14"/>
      <c r="H83" s="14"/>
      <c r="I83" s="16" t="str">
        <f t="shared" si="6"/>
        <v/>
      </c>
      <c r="J83" s="13"/>
      <c r="K83" s="12"/>
      <c r="L83" s="12"/>
      <c r="M83" s="12"/>
      <c r="N83" s="12"/>
      <c r="O83" s="13"/>
      <c r="P83" s="13"/>
    </row>
    <row r="84" spans="1:16" ht="20.100000000000001" customHeight="1" x14ac:dyDescent="0.2">
      <c r="A84" s="9">
        <v>82</v>
      </c>
      <c r="B84" s="10" t="str">
        <f t="shared" si="4"/>
        <v/>
      </c>
      <c r="C84" s="10" t="str">
        <f t="shared" si="5"/>
        <v/>
      </c>
      <c r="D84" s="11"/>
      <c r="E84" s="12"/>
      <c r="F84" s="13"/>
      <c r="G84" s="14"/>
      <c r="H84" s="14"/>
      <c r="I84" s="16" t="str">
        <f t="shared" si="6"/>
        <v/>
      </c>
      <c r="J84" s="13"/>
      <c r="K84" s="12"/>
      <c r="L84" s="12"/>
      <c r="M84" s="12"/>
      <c r="N84" s="12"/>
      <c r="O84" s="13"/>
      <c r="P84" s="13"/>
    </row>
    <row r="85" spans="1:16" ht="20.100000000000001" customHeight="1" x14ac:dyDescent="0.2">
      <c r="A85" s="9">
        <v>83</v>
      </c>
      <c r="B85" s="10" t="str">
        <f t="shared" si="4"/>
        <v/>
      </c>
      <c r="C85" s="10" t="str">
        <f t="shared" si="5"/>
        <v/>
      </c>
      <c r="D85" s="11"/>
      <c r="E85" s="12"/>
      <c r="F85" s="13"/>
      <c r="G85" s="14"/>
      <c r="H85" s="14"/>
      <c r="I85" s="16" t="str">
        <f t="shared" si="6"/>
        <v/>
      </c>
      <c r="J85" s="13"/>
      <c r="K85" s="12"/>
      <c r="L85" s="12"/>
      <c r="M85" s="12"/>
      <c r="N85" s="12"/>
      <c r="O85" s="13"/>
      <c r="P85" s="13"/>
    </row>
    <row r="86" spans="1:16" ht="20.100000000000001" customHeight="1" x14ac:dyDescent="0.2">
      <c r="A86" s="9">
        <v>84</v>
      </c>
      <c r="B86" s="10" t="str">
        <f t="shared" si="4"/>
        <v/>
      </c>
      <c r="C86" s="10" t="str">
        <f t="shared" si="5"/>
        <v/>
      </c>
      <c r="D86" s="11"/>
      <c r="E86" s="12"/>
      <c r="F86" s="13"/>
      <c r="G86" s="14"/>
      <c r="H86" s="14"/>
      <c r="I86" s="16" t="str">
        <f t="shared" si="6"/>
        <v/>
      </c>
      <c r="J86" s="13"/>
      <c r="K86" s="12"/>
      <c r="L86" s="12"/>
      <c r="M86" s="12"/>
      <c r="N86" s="12"/>
      <c r="O86" s="13"/>
      <c r="P86" s="13"/>
    </row>
    <row r="87" spans="1:16" ht="20.100000000000001" customHeight="1" x14ac:dyDescent="0.2">
      <c r="A87" s="9">
        <v>85</v>
      </c>
      <c r="B87" s="10" t="str">
        <f t="shared" si="4"/>
        <v/>
      </c>
      <c r="C87" s="10" t="str">
        <f t="shared" si="5"/>
        <v/>
      </c>
      <c r="D87" s="11"/>
      <c r="E87" s="12"/>
      <c r="F87" s="13"/>
      <c r="G87" s="14"/>
      <c r="H87" s="14"/>
      <c r="I87" s="16" t="str">
        <f t="shared" si="6"/>
        <v/>
      </c>
      <c r="J87" s="13"/>
      <c r="K87" s="12"/>
      <c r="L87" s="12"/>
      <c r="M87" s="12"/>
      <c r="N87" s="12"/>
      <c r="O87" s="13"/>
      <c r="P87" s="13"/>
    </row>
    <row r="88" spans="1:16" ht="20.100000000000001" customHeight="1" x14ac:dyDescent="0.2">
      <c r="A88" s="9">
        <v>86</v>
      </c>
      <c r="B88" s="10" t="str">
        <f t="shared" si="4"/>
        <v/>
      </c>
      <c r="C88" s="10" t="str">
        <f t="shared" si="5"/>
        <v/>
      </c>
      <c r="D88" s="11"/>
      <c r="E88" s="12"/>
      <c r="F88" s="13"/>
      <c r="G88" s="14"/>
      <c r="H88" s="14"/>
      <c r="I88" s="16" t="str">
        <f t="shared" si="6"/>
        <v/>
      </c>
      <c r="J88" s="13"/>
      <c r="K88" s="12"/>
      <c r="L88" s="12"/>
      <c r="M88" s="12"/>
      <c r="N88" s="12"/>
      <c r="O88" s="13"/>
      <c r="P88" s="13"/>
    </row>
    <row r="89" spans="1:16" ht="20.100000000000001" customHeight="1" x14ac:dyDescent="0.2">
      <c r="A89" s="9">
        <v>87</v>
      </c>
      <c r="B89" s="10" t="str">
        <f t="shared" si="4"/>
        <v/>
      </c>
      <c r="C89" s="10" t="str">
        <f t="shared" si="5"/>
        <v/>
      </c>
      <c r="D89" s="11"/>
      <c r="E89" s="12"/>
      <c r="F89" s="13"/>
      <c r="G89" s="14"/>
      <c r="H89" s="14"/>
      <c r="I89" s="16" t="str">
        <f t="shared" si="6"/>
        <v/>
      </c>
      <c r="J89" s="13"/>
      <c r="K89" s="12"/>
      <c r="L89" s="12"/>
      <c r="M89" s="12"/>
      <c r="N89" s="12"/>
      <c r="O89" s="13"/>
      <c r="P89" s="13"/>
    </row>
    <row r="90" spans="1:16" ht="20.100000000000001" customHeight="1" x14ac:dyDescent="0.2">
      <c r="A90" s="9">
        <v>88</v>
      </c>
      <c r="B90" s="10" t="str">
        <f t="shared" si="4"/>
        <v/>
      </c>
      <c r="C90" s="10" t="str">
        <f t="shared" si="5"/>
        <v/>
      </c>
      <c r="D90" s="11"/>
      <c r="E90" s="12"/>
      <c r="F90" s="13"/>
      <c r="G90" s="14"/>
      <c r="H90" s="14"/>
      <c r="I90" s="16" t="str">
        <f t="shared" si="6"/>
        <v/>
      </c>
      <c r="J90" s="13"/>
      <c r="K90" s="12"/>
      <c r="L90" s="12"/>
      <c r="M90" s="12"/>
      <c r="N90" s="12"/>
      <c r="O90" s="13"/>
      <c r="P90" s="13"/>
    </row>
    <row r="91" spans="1:16" ht="20.100000000000001" customHeight="1" x14ac:dyDescent="0.2">
      <c r="A91" s="9">
        <v>89</v>
      </c>
      <c r="B91" s="10" t="str">
        <f t="shared" si="4"/>
        <v/>
      </c>
      <c r="C91" s="10" t="str">
        <f t="shared" si="5"/>
        <v/>
      </c>
      <c r="D91" s="11"/>
      <c r="E91" s="12"/>
      <c r="F91" s="13"/>
      <c r="G91" s="14"/>
      <c r="H91" s="14"/>
      <c r="I91" s="16" t="str">
        <f t="shared" si="6"/>
        <v/>
      </c>
      <c r="J91" s="13"/>
      <c r="K91" s="12"/>
      <c r="L91" s="12"/>
      <c r="M91" s="12"/>
      <c r="N91" s="12"/>
      <c r="O91" s="13"/>
      <c r="P91" s="13"/>
    </row>
    <row r="92" spans="1:16" ht="20.100000000000001" customHeight="1" x14ac:dyDescent="0.2">
      <c r="A92" s="9">
        <v>90</v>
      </c>
      <c r="B92" s="10" t="str">
        <f t="shared" si="4"/>
        <v/>
      </c>
      <c r="C92" s="10" t="str">
        <f t="shared" si="5"/>
        <v/>
      </c>
      <c r="D92" s="11"/>
      <c r="E92" s="12"/>
      <c r="F92" s="13"/>
      <c r="G92" s="14"/>
      <c r="H92" s="14"/>
      <c r="I92" s="16" t="str">
        <f t="shared" si="6"/>
        <v/>
      </c>
      <c r="J92" s="13"/>
      <c r="K92" s="12"/>
      <c r="L92" s="12"/>
      <c r="M92" s="12"/>
      <c r="N92" s="12"/>
      <c r="O92" s="13"/>
      <c r="P92" s="13"/>
    </row>
    <row r="93" spans="1:16" ht="20.100000000000001" customHeight="1" x14ac:dyDescent="0.2">
      <c r="A93" s="9">
        <v>91</v>
      </c>
      <c r="B93" s="10" t="str">
        <f t="shared" si="4"/>
        <v/>
      </c>
      <c r="C93" s="10" t="str">
        <f t="shared" si="5"/>
        <v/>
      </c>
      <c r="D93" s="11"/>
      <c r="E93" s="12"/>
      <c r="F93" s="13"/>
      <c r="G93" s="14"/>
      <c r="H93" s="14"/>
      <c r="I93" s="16" t="str">
        <f t="shared" si="6"/>
        <v/>
      </c>
      <c r="J93" s="13"/>
      <c r="K93" s="12"/>
      <c r="L93" s="12"/>
      <c r="M93" s="12"/>
      <c r="N93" s="12"/>
      <c r="O93" s="13"/>
      <c r="P93" s="13"/>
    </row>
    <row r="94" spans="1:16" ht="20.100000000000001" customHeight="1" x14ac:dyDescent="0.2">
      <c r="A94" s="9">
        <v>92</v>
      </c>
      <c r="B94" s="10" t="str">
        <f t="shared" si="4"/>
        <v/>
      </c>
      <c r="C94" s="10" t="str">
        <f t="shared" si="5"/>
        <v/>
      </c>
      <c r="D94" s="11"/>
      <c r="E94" s="12"/>
      <c r="F94" s="13"/>
      <c r="G94" s="14"/>
      <c r="H94" s="14"/>
      <c r="I94" s="16" t="str">
        <f t="shared" si="6"/>
        <v/>
      </c>
      <c r="J94" s="13"/>
      <c r="K94" s="12"/>
      <c r="L94" s="12"/>
      <c r="M94" s="12"/>
      <c r="N94" s="12"/>
      <c r="O94" s="13"/>
      <c r="P94" s="13"/>
    </row>
    <row r="95" spans="1:16" ht="20.100000000000001" customHeight="1" x14ac:dyDescent="0.2">
      <c r="A95" s="9">
        <v>93</v>
      </c>
      <c r="B95" s="10" t="str">
        <f t="shared" si="4"/>
        <v/>
      </c>
      <c r="C95" s="10" t="str">
        <f t="shared" si="5"/>
        <v/>
      </c>
      <c r="D95" s="11"/>
      <c r="E95" s="12"/>
      <c r="F95" s="13"/>
      <c r="G95" s="14"/>
      <c r="H95" s="14"/>
      <c r="I95" s="16" t="str">
        <f t="shared" si="6"/>
        <v/>
      </c>
      <c r="J95" s="13"/>
      <c r="K95" s="12"/>
      <c r="L95" s="12"/>
      <c r="M95" s="12"/>
      <c r="N95" s="12"/>
      <c r="O95" s="13"/>
      <c r="P95" s="13"/>
    </row>
    <row r="96" spans="1:16" ht="20.100000000000001" customHeight="1" x14ac:dyDescent="0.2">
      <c r="A96" s="9">
        <v>94</v>
      </c>
      <c r="B96" s="10" t="str">
        <f t="shared" si="4"/>
        <v/>
      </c>
      <c r="C96" s="10" t="str">
        <f t="shared" si="5"/>
        <v/>
      </c>
      <c r="D96" s="11"/>
      <c r="E96" s="12"/>
      <c r="F96" s="13"/>
      <c r="G96" s="14"/>
      <c r="H96" s="14"/>
      <c r="I96" s="16" t="str">
        <f t="shared" si="6"/>
        <v/>
      </c>
      <c r="J96" s="13"/>
      <c r="K96" s="12"/>
      <c r="L96" s="12"/>
      <c r="M96" s="12"/>
      <c r="N96" s="12"/>
      <c r="O96" s="13"/>
      <c r="P96" s="13"/>
    </row>
    <row r="97" spans="1:16" ht="20.100000000000001" customHeight="1" x14ac:dyDescent="0.2">
      <c r="A97" s="9">
        <v>95</v>
      </c>
      <c r="B97" s="10" t="str">
        <f t="shared" si="4"/>
        <v/>
      </c>
      <c r="C97" s="10" t="str">
        <f t="shared" si="5"/>
        <v/>
      </c>
      <c r="D97" s="11"/>
      <c r="E97" s="12"/>
      <c r="F97" s="13"/>
      <c r="G97" s="14"/>
      <c r="H97" s="14"/>
      <c r="I97" s="16" t="str">
        <f t="shared" si="6"/>
        <v/>
      </c>
      <c r="J97" s="13"/>
      <c r="K97" s="12"/>
      <c r="L97" s="12"/>
      <c r="M97" s="12"/>
      <c r="N97" s="12"/>
      <c r="O97" s="13"/>
      <c r="P97" s="13"/>
    </row>
    <row r="98" spans="1:16" ht="20.100000000000001" customHeight="1" x14ac:dyDescent="0.2">
      <c r="A98" s="9">
        <v>96</v>
      </c>
      <c r="B98" s="10" t="str">
        <f t="shared" si="4"/>
        <v/>
      </c>
      <c r="C98" s="10" t="str">
        <f t="shared" si="5"/>
        <v/>
      </c>
      <c r="D98" s="11"/>
      <c r="E98" s="12"/>
      <c r="F98" s="13"/>
      <c r="G98" s="14"/>
      <c r="H98" s="14"/>
      <c r="I98" s="16" t="str">
        <f t="shared" si="6"/>
        <v/>
      </c>
      <c r="J98" s="13"/>
      <c r="K98" s="12"/>
      <c r="L98" s="12"/>
      <c r="M98" s="12"/>
      <c r="N98" s="12"/>
      <c r="O98" s="13"/>
      <c r="P98" s="13"/>
    </row>
    <row r="99" spans="1:16" ht="20.100000000000001" customHeight="1" x14ac:dyDescent="0.2">
      <c r="A99" s="9">
        <v>97</v>
      </c>
      <c r="B99" s="10" t="str">
        <f t="shared" si="4"/>
        <v/>
      </c>
      <c r="C99" s="10" t="str">
        <f t="shared" si="5"/>
        <v/>
      </c>
      <c r="D99" s="11"/>
      <c r="E99" s="12"/>
      <c r="F99" s="13"/>
      <c r="G99" s="14"/>
      <c r="H99" s="14"/>
      <c r="I99" s="16" t="str">
        <f t="shared" si="6"/>
        <v/>
      </c>
      <c r="J99" s="13"/>
      <c r="K99" s="12"/>
      <c r="L99" s="12"/>
      <c r="M99" s="12"/>
      <c r="N99" s="12"/>
      <c r="O99" s="13"/>
      <c r="P99" s="13"/>
    </row>
    <row r="100" spans="1:16" ht="20.100000000000001" customHeight="1" x14ac:dyDescent="0.2">
      <c r="A100" s="9">
        <v>98</v>
      </c>
      <c r="B100" s="10" t="str">
        <f t="shared" si="4"/>
        <v/>
      </c>
      <c r="C100" s="10" t="str">
        <f t="shared" si="5"/>
        <v/>
      </c>
      <c r="D100" s="11"/>
      <c r="E100" s="12"/>
      <c r="F100" s="13"/>
      <c r="G100" s="14"/>
      <c r="H100" s="14"/>
      <c r="I100" s="16" t="str">
        <f t="shared" si="6"/>
        <v/>
      </c>
      <c r="J100" s="13"/>
      <c r="K100" s="12"/>
      <c r="L100" s="12"/>
      <c r="M100" s="12"/>
      <c r="N100" s="12"/>
      <c r="O100" s="13"/>
      <c r="P100" s="13"/>
    </row>
    <row r="101" spans="1:16" ht="20.100000000000001" customHeight="1" x14ac:dyDescent="0.2">
      <c r="A101" s="9">
        <v>99</v>
      </c>
      <c r="B101" s="10" t="str">
        <f t="shared" si="4"/>
        <v/>
      </c>
      <c r="C101" s="10" t="str">
        <f t="shared" si="5"/>
        <v/>
      </c>
      <c r="D101" s="11"/>
      <c r="E101" s="12"/>
      <c r="F101" s="13"/>
      <c r="G101" s="14"/>
      <c r="H101" s="14"/>
      <c r="I101" s="16" t="str">
        <f t="shared" si="6"/>
        <v/>
      </c>
      <c r="J101" s="13"/>
      <c r="K101" s="12"/>
      <c r="L101" s="12"/>
      <c r="M101" s="12"/>
      <c r="N101" s="12"/>
      <c r="O101" s="13"/>
      <c r="P101" s="13"/>
    </row>
    <row r="102" spans="1:16" ht="20.100000000000001" customHeight="1" x14ac:dyDescent="0.2">
      <c r="A102" s="9">
        <v>100</v>
      </c>
      <c r="B102" s="10" t="str">
        <f t="shared" si="4"/>
        <v/>
      </c>
      <c r="C102" s="10" t="str">
        <f t="shared" si="5"/>
        <v/>
      </c>
      <c r="D102" s="11"/>
      <c r="E102" s="12"/>
      <c r="F102" s="13"/>
      <c r="G102" s="14"/>
      <c r="H102" s="14"/>
      <c r="I102" s="16" t="str">
        <f t="shared" si="6"/>
        <v/>
      </c>
      <c r="J102" s="13"/>
      <c r="K102" s="12"/>
      <c r="L102" s="12"/>
      <c r="M102" s="12"/>
      <c r="N102" s="12"/>
      <c r="O102" s="13"/>
      <c r="P102" s="13"/>
    </row>
    <row r="103" spans="1:16" ht="20.100000000000001" customHeight="1" x14ac:dyDescent="0.2">
      <c r="A103" s="9">
        <v>101</v>
      </c>
      <c r="B103" s="10" t="str">
        <f t="shared" si="4"/>
        <v/>
      </c>
      <c r="C103" s="10" t="str">
        <f t="shared" si="5"/>
        <v/>
      </c>
      <c r="D103" s="11"/>
      <c r="E103" s="12"/>
      <c r="F103" s="13"/>
      <c r="G103" s="14"/>
      <c r="H103" s="14"/>
      <c r="I103" s="16" t="str">
        <f t="shared" si="6"/>
        <v/>
      </c>
      <c r="J103" s="13"/>
      <c r="K103" s="12"/>
      <c r="L103" s="12"/>
      <c r="M103" s="12"/>
      <c r="N103" s="12"/>
      <c r="O103" s="13"/>
      <c r="P103" s="13"/>
    </row>
    <row r="104" spans="1:16" ht="20.100000000000001" customHeight="1" x14ac:dyDescent="0.2">
      <c r="A104" s="9">
        <v>102</v>
      </c>
      <c r="B104" s="10" t="str">
        <f t="shared" si="4"/>
        <v/>
      </c>
      <c r="C104" s="10" t="str">
        <f t="shared" si="5"/>
        <v/>
      </c>
      <c r="D104" s="11"/>
      <c r="E104" s="12"/>
      <c r="F104" s="13"/>
      <c r="G104" s="14"/>
      <c r="H104" s="14"/>
      <c r="I104" s="16" t="str">
        <f t="shared" si="6"/>
        <v/>
      </c>
      <c r="J104" s="13"/>
      <c r="K104" s="12"/>
      <c r="L104" s="12"/>
      <c r="M104" s="12"/>
      <c r="N104" s="12"/>
      <c r="O104" s="13"/>
      <c r="P104" s="13"/>
    </row>
    <row r="105" spans="1:16" ht="20.100000000000001" customHeight="1" x14ac:dyDescent="0.2">
      <c r="A105" s="9">
        <v>103</v>
      </c>
      <c r="B105" s="10" t="str">
        <f t="shared" si="4"/>
        <v/>
      </c>
      <c r="C105" s="10" t="str">
        <f t="shared" si="5"/>
        <v/>
      </c>
      <c r="D105" s="11"/>
      <c r="E105" s="12"/>
      <c r="F105" s="13"/>
      <c r="G105" s="14"/>
      <c r="H105" s="14"/>
      <c r="I105" s="16" t="str">
        <f t="shared" si="6"/>
        <v/>
      </c>
      <c r="J105" s="13"/>
      <c r="K105" s="12"/>
      <c r="L105" s="12"/>
      <c r="M105" s="12"/>
      <c r="N105" s="12"/>
      <c r="O105" s="13"/>
      <c r="P105" s="13"/>
    </row>
    <row r="106" spans="1:16" ht="20.100000000000001" customHeight="1" x14ac:dyDescent="0.2">
      <c r="A106" s="9">
        <v>104</v>
      </c>
      <c r="B106" s="10" t="str">
        <f t="shared" si="4"/>
        <v/>
      </c>
      <c r="C106" s="10" t="str">
        <f t="shared" si="5"/>
        <v/>
      </c>
      <c r="D106" s="11"/>
      <c r="E106" s="12"/>
      <c r="F106" s="13"/>
      <c r="G106" s="14"/>
      <c r="H106" s="14"/>
      <c r="I106" s="16" t="str">
        <f t="shared" si="6"/>
        <v/>
      </c>
      <c r="J106" s="13"/>
      <c r="K106" s="12"/>
      <c r="L106" s="12"/>
      <c r="M106" s="12"/>
      <c r="N106" s="12"/>
      <c r="O106" s="13"/>
      <c r="P106" s="13"/>
    </row>
    <row r="107" spans="1:16" ht="20.100000000000001" customHeight="1" x14ac:dyDescent="0.2">
      <c r="A107" s="9">
        <v>105</v>
      </c>
      <c r="B107" s="10" t="str">
        <f t="shared" si="4"/>
        <v/>
      </c>
      <c r="C107" s="10" t="str">
        <f t="shared" si="5"/>
        <v/>
      </c>
      <c r="D107" s="11"/>
      <c r="E107" s="12"/>
      <c r="F107" s="13"/>
      <c r="G107" s="14"/>
      <c r="H107" s="14"/>
      <c r="I107" s="16" t="str">
        <f t="shared" si="6"/>
        <v/>
      </c>
      <c r="J107" s="13"/>
      <c r="K107" s="12"/>
      <c r="L107" s="12"/>
      <c r="M107" s="12"/>
      <c r="N107" s="12"/>
      <c r="O107" s="13"/>
      <c r="P107" s="13"/>
    </row>
    <row r="108" spans="1:16" ht="20.100000000000001" customHeight="1" x14ac:dyDescent="0.2">
      <c r="A108" s="9">
        <v>106</v>
      </c>
      <c r="B108" s="10" t="str">
        <f t="shared" si="4"/>
        <v/>
      </c>
      <c r="C108" s="10" t="str">
        <f t="shared" si="5"/>
        <v/>
      </c>
      <c r="D108" s="11"/>
      <c r="E108" s="12"/>
      <c r="F108" s="13"/>
      <c r="G108" s="14"/>
      <c r="H108" s="14"/>
      <c r="I108" s="16" t="str">
        <f t="shared" si="6"/>
        <v/>
      </c>
      <c r="J108" s="13"/>
      <c r="K108" s="12"/>
      <c r="L108" s="12"/>
      <c r="M108" s="12"/>
      <c r="N108" s="12"/>
      <c r="O108" s="13"/>
      <c r="P108" s="13"/>
    </row>
    <row r="109" spans="1:16" ht="20.100000000000001" customHeight="1" x14ac:dyDescent="0.2">
      <c r="A109" s="9">
        <v>107</v>
      </c>
      <c r="B109" s="10" t="str">
        <f t="shared" si="4"/>
        <v/>
      </c>
      <c r="C109" s="10" t="str">
        <f t="shared" si="5"/>
        <v/>
      </c>
      <c r="D109" s="11"/>
      <c r="E109" s="12"/>
      <c r="F109" s="13"/>
      <c r="G109" s="14"/>
      <c r="H109" s="14"/>
      <c r="I109" s="16" t="str">
        <f t="shared" si="6"/>
        <v/>
      </c>
      <c r="J109" s="13"/>
      <c r="K109" s="12"/>
      <c r="L109" s="12"/>
      <c r="M109" s="12"/>
      <c r="N109" s="12"/>
      <c r="O109" s="13"/>
      <c r="P109" s="13"/>
    </row>
    <row r="110" spans="1:16" ht="20.100000000000001" customHeight="1" x14ac:dyDescent="0.2">
      <c r="A110" s="9">
        <v>108</v>
      </c>
      <c r="B110" s="10" t="str">
        <f t="shared" si="4"/>
        <v/>
      </c>
      <c r="C110" s="10" t="str">
        <f t="shared" si="5"/>
        <v/>
      </c>
      <c r="D110" s="11"/>
      <c r="E110" s="12"/>
      <c r="F110" s="13"/>
      <c r="G110" s="14"/>
      <c r="H110" s="14"/>
      <c r="I110" s="16" t="str">
        <f t="shared" si="6"/>
        <v/>
      </c>
      <c r="J110" s="13"/>
      <c r="K110" s="12"/>
      <c r="L110" s="12"/>
      <c r="M110" s="12"/>
      <c r="N110" s="12"/>
      <c r="O110" s="13"/>
      <c r="P110" s="13"/>
    </row>
    <row r="111" spans="1:16" ht="20.100000000000001" customHeight="1" x14ac:dyDescent="0.2">
      <c r="A111" s="9">
        <v>109</v>
      </c>
      <c r="B111" s="10" t="str">
        <f t="shared" si="4"/>
        <v/>
      </c>
      <c r="C111" s="10" t="str">
        <f t="shared" si="5"/>
        <v/>
      </c>
      <c r="D111" s="11"/>
      <c r="E111" s="12"/>
      <c r="F111" s="13"/>
      <c r="G111" s="14"/>
      <c r="H111" s="14"/>
      <c r="I111" s="16" t="str">
        <f t="shared" si="6"/>
        <v/>
      </c>
      <c r="J111" s="13"/>
      <c r="K111" s="12"/>
      <c r="L111" s="12"/>
      <c r="M111" s="12"/>
      <c r="N111" s="12"/>
      <c r="O111" s="13"/>
      <c r="P111" s="13"/>
    </row>
    <row r="112" spans="1:16" ht="20.100000000000001" customHeight="1" x14ac:dyDescent="0.2">
      <c r="A112" s="9">
        <v>110</v>
      </c>
      <c r="B112" s="10" t="str">
        <f t="shared" si="4"/>
        <v/>
      </c>
      <c r="C112" s="10" t="str">
        <f t="shared" si="5"/>
        <v/>
      </c>
      <c r="D112" s="11"/>
      <c r="E112" s="12"/>
      <c r="F112" s="13"/>
      <c r="G112" s="14"/>
      <c r="H112" s="14"/>
      <c r="I112" s="16" t="str">
        <f t="shared" si="6"/>
        <v/>
      </c>
      <c r="J112" s="13"/>
      <c r="K112" s="12"/>
      <c r="L112" s="12"/>
      <c r="M112" s="12"/>
      <c r="N112" s="12"/>
      <c r="O112" s="13"/>
      <c r="P112" s="13"/>
    </row>
    <row r="113" spans="1:16" ht="20.100000000000001" customHeight="1" x14ac:dyDescent="0.2">
      <c r="A113" s="9">
        <v>111</v>
      </c>
      <c r="B113" s="10" t="str">
        <f t="shared" si="4"/>
        <v/>
      </c>
      <c r="C113" s="10" t="str">
        <f t="shared" si="5"/>
        <v/>
      </c>
      <c r="D113" s="11"/>
      <c r="E113" s="12"/>
      <c r="F113" s="13"/>
      <c r="G113" s="14"/>
      <c r="H113" s="14"/>
      <c r="I113" s="16" t="str">
        <f t="shared" si="6"/>
        <v/>
      </c>
      <c r="J113" s="13"/>
      <c r="K113" s="12"/>
      <c r="L113" s="12"/>
      <c r="M113" s="12"/>
      <c r="N113" s="12"/>
      <c r="O113" s="13"/>
      <c r="P113" s="13"/>
    </row>
    <row r="114" spans="1:16" ht="20.100000000000001" customHeight="1" x14ac:dyDescent="0.2">
      <c r="A114" s="9">
        <v>112</v>
      </c>
      <c r="B114" s="10" t="str">
        <f t="shared" si="4"/>
        <v/>
      </c>
      <c r="C114" s="10" t="str">
        <f t="shared" si="5"/>
        <v/>
      </c>
      <c r="D114" s="11"/>
      <c r="E114" s="12"/>
      <c r="F114" s="13"/>
      <c r="G114" s="14"/>
      <c r="H114" s="14"/>
      <c r="I114" s="16" t="str">
        <f t="shared" si="6"/>
        <v/>
      </c>
      <c r="J114" s="13"/>
      <c r="K114" s="12"/>
      <c r="L114" s="12"/>
      <c r="M114" s="12"/>
      <c r="N114" s="12"/>
      <c r="O114" s="13"/>
      <c r="P114" s="13"/>
    </row>
    <row r="115" spans="1:16" ht="20.100000000000001" customHeight="1" x14ac:dyDescent="0.2">
      <c r="A115" s="9">
        <v>113</v>
      </c>
      <c r="B115" s="10" t="str">
        <f t="shared" si="4"/>
        <v/>
      </c>
      <c r="C115" s="10" t="str">
        <f t="shared" si="5"/>
        <v/>
      </c>
      <c r="D115" s="11"/>
      <c r="E115" s="12"/>
      <c r="F115" s="13"/>
      <c r="G115" s="14"/>
      <c r="H115" s="14"/>
      <c r="I115" s="16" t="str">
        <f t="shared" si="6"/>
        <v/>
      </c>
      <c r="J115" s="13"/>
      <c r="K115" s="12"/>
      <c r="L115" s="12"/>
      <c r="M115" s="12"/>
      <c r="N115" s="12"/>
      <c r="O115" s="13"/>
      <c r="P115" s="13"/>
    </row>
    <row r="116" spans="1:16" ht="20.100000000000001" customHeight="1" x14ac:dyDescent="0.2">
      <c r="A116" s="9">
        <v>114</v>
      </c>
      <c r="B116" s="10" t="str">
        <f t="shared" si="4"/>
        <v/>
      </c>
      <c r="C116" s="10" t="str">
        <f t="shared" si="5"/>
        <v/>
      </c>
      <c r="D116" s="11"/>
      <c r="E116" s="12"/>
      <c r="F116" s="13"/>
      <c r="G116" s="14"/>
      <c r="H116" s="14"/>
      <c r="I116" s="16" t="str">
        <f t="shared" si="6"/>
        <v/>
      </c>
      <c r="J116" s="13"/>
      <c r="K116" s="12"/>
      <c r="L116" s="12"/>
      <c r="M116" s="12"/>
      <c r="N116" s="12"/>
      <c r="O116" s="13"/>
      <c r="P116" s="13"/>
    </row>
    <row r="117" spans="1:16" ht="20.100000000000001" customHeight="1" x14ac:dyDescent="0.2">
      <c r="A117" s="9">
        <v>115</v>
      </c>
      <c r="B117" s="10" t="str">
        <f t="shared" si="4"/>
        <v/>
      </c>
      <c r="C117" s="10" t="str">
        <f t="shared" si="5"/>
        <v/>
      </c>
      <c r="D117" s="11"/>
      <c r="E117" s="12"/>
      <c r="F117" s="13"/>
      <c r="G117" s="14"/>
      <c r="H117" s="14"/>
      <c r="I117" s="16" t="str">
        <f t="shared" si="6"/>
        <v/>
      </c>
      <c r="J117" s="13"/>
      <c r="K117" s="12"/>
      <c r="L117" s="12"/>
      <c r="M117" s="12"/>
      <c r="N117" s="12"/>
      <c r="O117" s="13"/>
      <c r="P117" s="13"/>
    </row>
    <row r="118" spans="1:16" ht="20.100000000000001" customHeight="1" x14ac:dyDescent="0.2">
      <c r="A118" s="9">
        <v>116</v>
      </c>
      <c r="B118" s="10" t="str">
        <f t="shared" si="4"/>
        <v/>
      </c>
      <c r="C118" s="10" t="str">
        <f t="shared" si="5"/>
        <v/>
      </c>
      <c r="D118" s="11"/>
      <c r="E118" s="12"/>
      <c r="F118" s="13"/>
      <c r="G118" s="14"/>
      <c r="H118" s="14"/>
      <c r="I118" s="16" t="str">
        <f t="shared" si="6"/>
        <v/>
      </c>
      <c r="J118" s="13"/>
      <c r="K118" s="12"/>
      <c r="L118" s="12"/>
      <c r="M118" s="12"/>
      <c r="N118" s="12"/>
      <c r="O118" s="13"/>
      <c r="P118" s="13"/>
    </row>
    <row r="119" spans="1:16" ht="20.100000000000001" customHeight="1" x14ac:dyDescent="0.2">
      <c r="A119" s="9">
        <v>117</v>
      </c>
      <c r="B119" s="10" t="str">
        <f t="shared" si="4"/>
        <v/>
      </c>
      <c r="C119" s="10" t="str">
        <f t="shared" si="5"/>
        <v/>
      </c>
      <c r="D119" s="11"/>
      <c r="E119" s="12"/>
      <c r="F119" s="13"/>
      <c r="G119" s="14"/>
      <c r="H119" s="14"/>
      <c r="I119" s="16" t="str">
        <f t="shared" si="6"/>
        <v/>
      </c>
      <c r="J119" s="13"/>
      <c r="K119" s="12"/>
      <c r="L119" s="12"/>
      <c r="M119" s="12"/>
      <c r="N119" s="12"/>
      <c r="O119" s="13"/>
      <c r="P119" s="13"/>
    </row>
    <row r="120" spans="1:16" ht="20.100000000000001" customHeight="1" x14ac:dyDescent="0.2">
      <c r="A120" s="9">
        <v>118</v>
      </c>
      <c r="B120" s="10" t="str">
        <f t="shared" si="4"/>
        <v/>
      </c>
      <c r="C120" s="10" t="str">
        <f t="shared" si="5"/>
        <v/>
      </c>
      <c r="D120" s="11"/>
      <c r="E120" s="12"/>
      <c r="F120" s="13"/>
      <c r="G120" s="14"/>
      <c r="H120" s="14"/>
      <c r="I120" s="16" t="str">
        <f t="shared" si="6"/>
        <v/>
      </c>
      <c r="J120" s="13"/>
      <c r="K120" s="12"/>
      <c r="L120" s="12"/>
      <c r="M120" s="12"/>
      <c r="N120" s="12"/>
      <c r="O120" s="13"/>
      <c r="P120" s="13"/>
    </row>
    <row r="121" spans="1:16" ht="20.100000000000001" customHeight="1" x14ac:dyDescent="0.2">
      <c r="A121" s="9">
        <v>119</v>
      </c>
      <c r="B121" s="10" t="str">
        <f t="shared" si="4"/>
        <v/>
      </c>
      <c r="C121" s="10" t="str">
        <f t="shared" si="5"/>
        <v/>
      </c>
      <c r="D121" s="11"/>
      <c r="E121" s="12"/>
      <c r="F121" s="13"/>
      <c r="G121" s="14"/>
      <c r="H121" s="14"/>
      <c r="I121" s="16" t="str">
        <f t="shared" si="6"/>
        <v/>
      </c>
      <c r="J121" s="13"/>
      <c r="K121" s="12"/>
      <c r="L121" s="12"/>
      <c r="M121" s="12"/>
      <c r="N121" s="12"/>
      <c r="O121" s="13"/>
      <c r="P121" s="13"/>
    </row>
    <row r="122" spans="1:16" ht="20.100000000000001" customHeight="1" x14ac:dyDescent="0.2">
      <c r="A122" s="9">
        <v>120</v>
      </c>
      <c r="B122" s="10" t="str">
        <f t="shared" si="4"/>
        <v/>
      </c>
      <c r="C122" s="10" t="str">
        <f t="shared" si="5"/>
        <v/>
      </c>
      <c r="D122" s="11"/>
      <c r="E122" s="12"/>
      <c r="F122" s="13"/>
      <c r="G122" s="14"/>
      <c r="H122" s="14"/>
      <c r="I122" s="16" t="str">
        <f t="shared" si="6"/>
        <v/>
      </c>
      <c r="J122" s="13"/>
      <c r="K122" s="12"/>
      <c r="L122" s="12"/>
      <c r="M122" s="12"/>
      <c r="N122" s="12"/>
      <c r="O122" s="13"/>
      <c r="P122" s="13"/>
    </row>
    <row r="123" spans="1:16" ht="20.100000000000001" customHeight="1" x14ac:dyDescent="0.2">
      <c r="A123" s="9">
        <v>121</v>
      </c>
      <c r="B123" s="10" t="str">
        <f t="shared" si="4"/>
        <v/>
      </c>
      <c r="C123" s="10" t="str">
        <f t="shared" si="5"/>
        <v/>
      </c>
      <c r="D123" s="11"/>
      <c r="E123" s="12"/>
      <c r="F123" s="13"/>
      <c r="G123" s="14"/>
      <c r="H123" s="14"/>
      <c r="I123" s="16" t="str">
        <f t="shared" si="6"/>
        <v/>
      </c>
      <c r="J123" s="13"/>
      <c r="K123" s="12"/>
      <c r="L123" s="12"/>
      <c r="M123" s="12"/>
      <c r="N123" s="12"/>
      <c r="O123" s="13"/>
      <c r="P123" s="13"/>
    </row>
    <row r="124" spans="1:16" ht="20.100000000000001" customHeight="1" x14ac:dyDescent="0.2">
      <c r="A124" s="9">
        <v>122</v>
      </c>
      <c r="B124" s="10" t="str">
        <f t="shared" si="4"/>
        <v/>
      </c>
      <c r="C124" s="10" t="str">
        <f t="shared" si="5"/>
        <v/>
      </c>
      <c r="D124" s="11"/>
      <c r="E124" s="12"/>
      <c r="F124" s="13"/>
      <c r="G124" s="14"/>
      <c r="H124" s="14"/>
      <c r="I124" s="16" t="str">
        <f t="shared" si="6"/>
        <v/>
      </c>
      <c r="J124" s="13"/>
      <c r="K124" s="12"/>
      <c r="L124" s="12"/>
      <c r="M124" s="12"/>
      <c r="N124" s="12"/>
      <c r="O124" s="13"/>
      <c r="P124" s="13"/>
    </row>
    <row r="125" spans="1:16" ht="20.100000000000001" customHeight="1" x14ac:dyDescent="0.2">
      <c r="A125" s="9">
        <v>123</v>
      </c>
      <c r="B125" s="10" t="str">
        <f t="shared" si="4"/>
        <v/>
      </c>
      <c r="C125" s="10" t="str">
        <f t="shared" si="5"/>
        <v/>
      </c>
      <c r="D125" s="11"/>
      <c r="E125" s="12"/>
      <c r="F125" s="13"/>
      <c r="G125" s="14"/>
      <c r="H125" s="14"/>
      <c r="I125" s="16" t="str">
        <f t="shared" si="6"/>
        <v/>
      </c>
      <c r="J125" s="13"/>
      <c r="K125" s="12"/>
      <c r="L125" s="12"/>
      <c r="M125" s="12"/>
      <c r="N125" s="12"/>
      <c r="O125" s="13"/>
      <c r="P125" s="13"/>
    </row>
    <row r="126" spans="1:16" ht="20.100000000000001" customHeight="1" x14ac:dyDescent="0.2">
      <c r="A126" s="9">
        <v>124</v>
      </c>
      <c r="B126" s="10" t="str">
        <f t="shared" si="4"/>
        <v/>
      </c>
      <c r="C126" s="10" t="str">
        <f t="shared" si="5"/>
        <v/>
      </c>
      <c r="D126" s="11"/>
      <c r="E126" s="12"/>
      <c r="F126" s="13"/>
      <c r="G126" s="14"/>
      <c r="H126" s="14"/>
      <c r="I126" s="16" t="str">
        <f t="shared" si="6"/>
        <v/>
      </c>
      <c r="J126" s="13"/>
      <c r="K126" s="12"/>
      <c r="L126" s="12"/>
      <c r="M126" s="12"/>
      <c r="N126" s="12"/>
      <c r="O126" s="13"/>
      <c r="P126" s="13"/>
    </row>
    <row r="127" spans="1:16" ht="20.100000000000001" customHeight="1" x14ac:dyDescent="0.2">
      <c r="A127" s="9">
        <v>125</v>
      </c>
      <c r="B127" s="10" t="str">
        <f t="shared" si="4"/>
        <v/>
      </c>
      <c r="C127" s="10" t="str">
        <f t="shared" si="5"/>
        <v/>
      </c>
      <c r="D127" s="11"/>
      <c r="E127" s="12"/>
      <c r="F127" s="13"/>
      <c r="G127" s="14"/>
      <c r="H127" s="14"/>
      <c r="I127" s="16" t="str">
        <f t="shared" si="6"/>
        <v/>
      </c>
      <c r="J127" s="13"/>
      <c r="K127" s="12"/>
      <c r="L127" s="12"/>
      <c r="M127" s="12"/>
      <c r="N127" s="12"/>
      <c r="O127" s="13"/>
      <c r="P127" s="13"/>
    </row>
    <row r="128" spans="1:16" ht="20.100000000000001" customHeight="1" x14ac:dyDescent="0.2">
      <c r="A128" s="9">
        <v>126</v>
      </c>
      <c r="B128" s="10" t="str">
        <f t="shared" si="4"/>
        <v/>
      </c>
      <c r="C128" s="10" t="str">
        <f t="shared" si="5"/>
        <v/>
      </c>
      <c r="D128" s="11"/>
      <c r="E128" s="12"/>
      <c r="F128" s="13"/>
      <c r="G128" s="14"/>
      <c r="H128" s="14"/>
      <c r="I128" s="16" t="str">
        <f t="shared" si="6"/>
        <v/>
      </c>
      <c r="J128" s="13"/>
      <c r="K128" s="12"/>
      <c r="L128" s="12"/>
      <c r="M128" s="12"/>
      <c r="N128" s="12"/>
      <c r="O128" s="13"/>
      <c r="P128" s="13"/>
    </row>
    <row r="129" spans="1:16" ht="20.100000000000001" customHeight="1" x14ac:dyDescent="0.2">
      <c r="A129" s="9">
        <v>127</v>
      </c>
      <c r="B129" s="10" t="str">
        <f t="shared" si="4"/>
        <v/>
      </c>
      <c r="C129" s="10" t="str">
        <f t="shared" si="5"/>
        <v/>
      </c>
      <c r="D129" s="11"/>
      <c r="E129" s="12"/>
      <c r="F129" s="13"/>
      <c r="G129" s="14"/>
      <c r="H129" s="14"/>
      <c r="I129" s="16" t="str">
        <f t="shared" si="6"/>
        <v/>
      </c>
      <c r="J129" s="13"/>
      <c r="K129" s="12"/>
      <c r="L129" s="12"/>
      <c r="M129" s="12"/>
      <c r="N129" s="12"/>
      <c r="O129" s="13"/>
      <c r="P129" s="13"/>
    </row>
    <row r="130" spans="1:16" ht="20.100000000000001" customHeight="1" x14ac:dyDescent="0.2">
      <c r="A130" s="9">
        <v>128</v>
      </c>
      <c r="B130" s="10" t="str">
        <f t="shared" si="4"/>
        <v/>
      </c>
      <c r="C130" s="10" t="str">
        <f t="shared" si="5"/>
        <v/>
      </c>
      <c r="D130" s="11"/>
      <c r="E130" s="12"/>
      <c r="F130" s="13"/>
      <c r="G130" s="14"/>
      <c r="H130" s="14"/>
      <c r="I130" s="16" t="str">
        <f t="shared" si="6"/>
        <v/>
      </c>
      <c r="J130" s="13"/>
      <c r="K130" s="12"/>
      <c r="L130" s="12"/>
      <c r="M130" s="12"/>
      <c r="N130" s="12"/>
      <c r="O130" s="13"/>
      <c r="P130" s="13"/>
    </row>
    <row r="131" spans="1:16" ht="20.100000000000001" customHeight="1" x14ac:dyDescent="0.2">
      <c r="A131" s="9">
        <v>129</v>
      </c>
      <c r="B131" s="10" t="str">
        <f t="shared" si="4"/>
        <v/>
      </c>
      <c r="C131" s="10" t="str">
        <f t="shared" si="5"/>
        <v/>
      </c>
      <c r="D131" s="11"/>
      <c r="E131" s="12"/>
      <c r="F131" s="13"/>
      <c r="G131" s="14"/>
      <c r="H131" s="14"/>
      <c r="I131" s="16" t="str">
        <f t="shared" si="6"/>
        <v/>
      </c>
      <c r="J131" s="13"/>
      <c r="K131" s="12"/>
      <c r="L131" s="12"/>
      <c r="M131" s="12"/>
      <c r="N131" s="12"/>
      <c r="O131" s="13"/>
      <c r="P131" s="13"/>
    </row>
    <row r="132" spans="1:16" ht="20.100000000000001" customHeight="1" x14ac:dyDescent="0.2">
      <c r="A132" s="9">
        <v>130</v>
      </c>
      <c r="B132" s="10" t="str">
        <f t="shared" ref="B132:B195" si="7">IF(D132&lt;&gt;"",YEAR(D132),"")</f>
        <v/>
      </c>
      <c r="C132" s="10" t="str">
        <f t="shared" ref="C132:C195" si="8">IF(D132&lt;&gt;"",MONTH(D132),"")</f>
        <v/>
      </c>
      <c r="D132" s="11"/>
      <c r="E132" s="12"/>
      <c r="F132" s="13"/>
      <c r="G132" s="14"/>
      <c r="H132" s="14"/>
      <c r="I132" s="16" t="str">
        <f t="shared" ref="I132:I195" si="9">IF(AND(G132="",H132=""),"",G132+H132)</f>
        <v/>
      </c>
      <c r="J132" s="13"/>
      <c r="K132" s="12"/>
      <c r="L132" s="12"/>
      <c r="M132" s="12"/>
      <c r="N132" s="12"/>
      <c r="O132" s="13"/>
      <c r="P132" s="13"/>
    </row>
    <row r="133" spans="1:16" ht="20.100000000000001" customHeight="1" x14ac:dyDescent="0.2">
      <c r="A133" s="9">
        <v>131</v>
      </c>
      <c r="B133" s="10" t="str">
        <f t="shared" si="7"/>
        <v/>
      </c>
      <c r="C133" s="10" t="str">
        <f t="shared" si="8"/>
        <v/>
      </c>
      <c r="D133" s="11"/>
      <c r="E133" s="12"/>
      <c r="F133" s="13"/>
      <c r="G133" s="14"/>
      <c r="H133" s="14"/>
      <c r="I133" s="16" t="str">
        <f t="shared" si="9"/>
        <v/>
      </c>
      <c r="J133" s="13"/>
      <c r="K133" s="12"/>
      <c r="L133" s="12"/>
      <c r="M133" s="12"/>
      <c r="N133" s="12"/>
      <c r="O133" s="13"/>
      <c r="P133" s="13"/>
    </row>
    <row r="134" spans="1:16" ht="20.100000000000001" customHeight="1" x14ac:dyDescent="0.2">
      <c r="A134" s="9">
        <v>132</v>
      </c>
      <c r="B134" s="10" t="str">
        <f t="shared" si="7"/>
        <v/>
      </c>
      <c r="C134" s="10" t="str">
        <f t="shared" si="8"/>
        <v/>
      </c>
      <c r="D134" s="11"/>
      <c r="E134" s="12"/>
      <c r="F134" s="13"/>
      <c r="G134" s="14"/>
      <c r="H134" s="14"/>
      <c r="I134" s="16" t="str">
        <f t="shared" si="9"/>
        <v/>
      </c>
      <c r="J134" s="13"/>
      <c r="K134" s="12"/>
      <c r="L134" s="12"/>
      <c r="M134" s="12"/>
      <c r="N134" s="12"/>
      <c r="O134" s="13"/>
      <c r="P134" s="13"/>
    </row>
    <row r="135" spans="1:16" ht="20.100000000000001" customHeight="1" x14ac:dyDescent="0.2">
      <c r="A135" s="9">
        <v>133</v>
      </c>
      <c r="B135" s="10" t="str">
        <f t="shared" si="7"/>
        <v/>
      </c>
      <c r="C135" s="10" t="str">
        <f t="shared" si="8"/>
        <v/>
      </c>
      <c r="D135" s="11"/>
      <c r="E135" s="12"/>
      <c r="F135" s="13"/>
      <c r="G135" s="14"/>
      <c r="H135" s="14"/>
      <c r="I135" s="16" t="str">
        <f t="shared" si="9"/>
        <v/>
      </c>
      <c r="J135" s="13"/>
      <c r="K135" s="12"/>
      <c r="L135" s="12"/>
      <c r="M135" s="12"/>
      <c r="N135" s="12"/>
      <c r="O135" s="13"/>
      <c r="P135" s="13"/>
    </row>
    <row r="136" spans="1:16" ht="20.100000000000001" customHeight="1" x14ac:dyDescent="0.2">
      <c r="A136" s="9">
        <v>134</v>
      </c>
      <c r="B136" s="10" t="str">
        <f t="shared" si="7"/>
        <v/>
      </c>
      <c r="C136" s="10" t="str">
        <f t="shared" si="8"/>
        <v/>
      </c>
      <c r="D136" s="11"/>
      <c r="E136" s="12"/>
      <c r="F136" s="13"/>
      <c r="G136" s="14"/>
      <c r="H136" s="14"/>
      <c r="I136" s="16" t="str">
        <f t="shared" si="9"/>
        <v/>
      </c>
      <c r="J136" s="13"/>
      <c r="K136" s="12"/>
      <c r="L136" s="12"/>
      <c r="M136" s="12"/>
      <c r="N136" s="12"/>
      <c r="O136" s="13"/>
      <c r="P136" s="13"/>
    </row>
    <row r="137" spans="1:16" ht="20.100000000000001" customHeight="1" x14ac:dyDescent="0.2">
      <c r="A137" s="9">
        <v>135</v>
      </c>
      <c r="B137" s="10" t="str">
        <f t="shared" si="7"/>
        <v/>
      </c>
      <c r="C137" s="10" t="str">
        <f t="shared" si="8"/>
        <v/>
      </c>
      <c r="D137" s="11"/>
      <c r="E137" s="12"/>
      <c r="F137" s="13"/>
      <c r="G137" s="14"/>
      <c r="H137" s="14"/>
      <c r="I137" s="16" t="str">
        <f t="shared" si="9"/>
        <v/>
      </c>
      <c r="J137" s="13"/>
      <c r="K137" s="12"/>
      <c r="L137" s="12"/>
      <c r="M137" s="12"/>
      <c r="N137" s="12"/>
      <c r="O137" s="13"/>
      <c r="P137" s="13"/>
    </row>
    <row r="138" spans="1:16" ht="20.100000000000001" customHeight="1" x14ac:dyDescent="0.2">
      <c r="A138" s="9">
        <v>136</v>
      </c>
      <c r="B138" s="10" t="str">
        <f t="shared" si="7"/>
        <v/>
      </c>
      <c r="C138" s="10" t="str">
        <f t="shared" si="8"/>
        <v/>
      </c>
      <c r="D138" s="11"/>
      <c r="E138" s="12"/>
      <c r="F138" s="13"/>
      <c r="G138" s="14"/>
      <c r="H138" s="14"/>
      <c r="I138" s="16" t="str">
        <f t="shared" si="9"/>
        <v/>
      </c>
      <c r="J138" s="13"/>
      <c r="K138" s="12"/>
      <c r="L138" s="12"/>
      <c r="M138" s="12"/>
      <c r="N138" s="12"/>
      <c r="O138" s="13"/>
      <c r="P138" s="13"/>
    </row>
    <row r="139" spans="1:16" ht="20.100000000000001" customHeight="1" x14ac:dyDescent="0.2">
      <c r="A139" s="9">
        <v>137</v>
      </c>
      <c r="B139" s="10" t="str">
        <f t="shared" si="7"/>
        <v/>
      </c>
      <c r="C139" s="10" t="str">
        <f t="shared" si="8"/>
        <v/>
      </c>
      <c r="D139" s="11"/>
      <c r="E139" s="12"/>
      <c r="F139" s="13"/>
      <c r="G139" s="14"/>
      <c r="H139" s="14"/>
      <c r="I139" s="16" t="str">
        <f t="shared" si="9"/>
        <v/>
      </c>
      <c r="J139" s="13"/>
      <c r="K139" s="12"/>
      <c r="L139" s="12"/>
      <c r="M139" s="12"/>
      <c r="N139" s="12"/>
      <c r="O139" s="13"/>
      <c r="P139" s="13"/>
    </row>
    <row r="140" spans="1:16" ht="20.100000000000001" customHeight="1" x14ac:dyDescent="0.2">
      <c r="A140" s="9">
        <v>138</v>
      </c>
      <c r="B140" s="10" t="str">
        <f t="shared" si="7"/>
        <v/>
      </c>
      <c r="C140" s="10" t="str">
        <f t="shared" si="8"/>
        <v/>
      </c>
      <c r="D140" s="11"/>
      <c r="E140" s="12"/>
      <c r="F140" s="13"/>
      <c r="G140" s="14"/>
      <c r="H140" s="14"/>
      <c r="I140" s="16" t="str">
        <f t="shared" si="9"/>
        <v/>
      </c>
      <c r="J140" s="13"/>
      <c r="K140" s="12"/>
      <c r="L140" s="12"/>
      <c r="M140" s="12"/>
      <c r="N140" s="12"/>
      <c r="O140" s="13"/>
      <c r="P140" s="13"/>
    </row>
    <row r="141" spans="1:16" ht="20.100000000000001" customHeight="1" x14ac:dyDescent="0.2">
      <c r="A141" s="9">
        <v>139</v>
      </c>
      <c r="B141" s="10" t="str">
        <f t="shared" si="7"/>
        <v/>
      </c>
      <c r="C141" s="10" t="str">
        <f t="shared" si="8"/>
        <v/>
      </c>
      <c r="D141" s="11"/>
      <c r="E141" s="12"/>
      <c r="F141" s="13"/>
      <c r="G141" s="14"/>
      <c r="H141" s="14"/>
      <c r="I141" s="16" t="str">
        <f t="shared" si="9"/>
        <v/>
      </c>
      <c r="J141" s="13"/>
      <c r="K141" s="12"/>
      <c r="L141" s="12"/>
      <c r="M141" s="12"/>
      <c r="N141" s="12"/>
      <c r="O141" s="13"/>
      <c r="P141" s="13"/>
    </row>
    <row r="142" spans="1:16" ht="20.100000000000001" customHeight="1" x14ac:dyDescent="0.2">
      <c r="A142" s="9">
        <v>140</v>
      </c>
      <c r="B142" s="10" t="str">
        <f t="shared" si="7"/>
        <v/>
      </c>
      <c r="C142" s="10" t="str">
        <f t="shared" si="8"/>
        <v/>
      </c>
      <c r="D142" s="11"/>
      <c r="E142" s="12"/>
      <c r="F142" s="13"/>
      <c r="G142" s="14"/>
      <c r="H142" s="14"/>
      <c r="I142" s="16" t="str">
        <f t="shared" si="9"/>
        <v/>
      </c>
      <c r="J142" s="13"/>
      <c r="K142" s="12"/>
      <c r="L142" s="12"/>
      <c r="M142" s="12"/>
      <c r="N142" s="12"/>
      <c r="O142" s="13"/>
      <c r="P142" s="13"/>
    </row>
    <row r="143" spans="1:16" ht="20.100000000000001" customHeight="1" x14ac:dyDescent="0.2">
      <c r="A143" s="9">
        <v>141</v>
      </c>
      <c r="B143" s="10" t="str">
        <f t="shared" si="7"/>
        <v/>
      </c>
      <c r="C143" s="10" t="str">
        <f t="shared" si="8"/>
        <v/>
      </c>
      <c r="D143" s="11"/>
      <c r="E143" s="12"/>
      <c r="F143" s="13"/>
      <c r="G143" s="14"/>
      <c r="H143" s="14"/>
      <c r="I143" s="16" t="str">
        <f t="shared" si="9"/>
        <v/>
      </c>
      <c r="J143" s="13"/>
      <c r="K143" s="12"/>
      <c r="L143" s="12"/>
      <c r="M143" s="12"/>
      <c r="N143" s="12"/>
      <c r="O143" s="13"/>
      <c r="P143" s="13"/>
    </row>
    <row r="144" spans="1:16" ht="20.100000000000001" customHeight="1" x14ac:dyDescent="0.2">
      <c r="A144" s="9">
        <v>142</v>
      </c>
      <c r="B144" s="10" t="str">
        <f t="shared" si="7"/>
        <v/>
      </c>
      <c r="C144" s="10" t="str">
        <f t="shared" si="8"/>
        <v/>
      </c>
      <c r="D144" s="11"/>
      <c r="E144" s="12"/>
      <c r="F144" s="13"/>
      <c r="G144" s="14"/>
      <c r="H144" s="14"/>
      <c r="I144" s="16" t="str">
        <f t="shared" si="9"/>
        <v/>
      </c>
      <c r="J144" s="13"/>
      <c r="K144" s="12"/>
      <c r="L144" s="12"/>
      <c r="M144" s="12"/>
      <c r="N144" s="12"/>
      <c r="O144" s="13"/>
      <c r="P144" s="13"/>
    </row>
    <row r="145" spans="1:16" ht="20.100000000000001" customHeight="1" x14ac:dyDescent="0.2">
      <c r="A145" s="9">
        <v>143</v>
      </c>
      <c r="B145" s="10" t="str">
        <f t="shared" si="7"/>
        <v/>
      </c>
      <c r="C145" s="10" t="str">
        <f t="shared" si="8"/>
        <v/>
      </c>
      <c r="D145" s="11"/>
      <c r="E145" s="12"/>
      <c r="F145" s="13"/>
      <c r="G145" s="14"/>
      <c r="H145" s="14"/>
      <c r="I145" s="16" t="str">
        <f t="shared" si="9"/>
        <v/>
      </c>
      <c r="J145" s="13"/>
      <c r="K145" s="12"/>
      <c r="L145" s="12"/>
      <c r="M145" s="12"/>
      <c r="N145" s="12"/>
      <c r="O145" s="13"/>
      <c r="P145" s="13"/>
    </row>
    <row r="146" spans="1:16" ht="20.100000000000001" customHeight="1" x14ac:dyDescent="0.2">
      <c r="A146" s="9">
        <v>144</v>
      </c>
      <c r="B146" s="10" t="str">
        <f t="shared" si="7"/>
        <v/>
      </c>
      <c r="C146" s="10" t="str">
        <f t="shared" si="8"/>
        <v/>
      </c>
      <c r="D146" s="11"/>
      <c r="E146" s="12"/>
      <c r="F146" s="13"/>
      <c r="G146" s="14"/>
      <c r="H146" s="14"/>
      <c r="I146" s="16" t="str">
        <f t="shared" si="9"/>
        <v/>
      </c>
      <c r="J146" s="13"/>
      <c r="K146" s="12"/>
      <c r="L146" s="12"/>
      <c r="M146" s="12"/>
      <c r="N146" s="12"/>
      <c r="O146" s="13"/>
      <c r="P146" s="13"/>
    </row>
    <row r="147" spans="1:16" ht="20.100000000000001" customHeight="1" x14ac:dyDescent="0.2">
      <c r="A147" s="9">
        <v>145</v>
      </c>
      <c r="B147" s="10" t="str">
        <f t="shared" si="7"/>
        <v/>
      </c>
      <c r="C147" s="10" t="str">
        <f t="shared" si="8"/>
        <v/>
      </c>
      <c r="D147" s="11"/>
      <c r="E147" s="12"/>
      <c r="F147" s="13"/>
      <c r="G147" s="14"/>
      <c r="H147" s="14"/>
      <c r="I147" s="16" t="str">
        <f t="shared" si="9"/>
        <v/>
      </c>
      <c r="J147" s="13"/>
      <c r="K147" s="12"/>
      <c r="L147" s="12"/>
      <c r="M147" s="12"/>
      <c r="N147" s="12"/>
      <c r="O147" s="13"/>
      <c r="P147" s="13"/>
    </row>
    <row r="148" spans="1:16" ht="20.100000000000001" customHeight="1" x14ac:dyDescent="0.2">
      <c r="A148" s="9">
        <v>146</v>
      </c>
      <c r="B148" s="10" t="str">
        <f t="shared" si="7"/>
        <v/>
      </c>
      <c r="C148" s="10" t="str">
        <f t="shared" si="8"/>
        <v/>
      </c>
      <c r="D148" s="11"/>
      <c r="E148" s="12"/>
      <c r="F148" s="13"/>
      <c r="G148" s="14"/>
      <c r="H148" s="14"/>
      <c r="I148" s="16" t="str">
        <f t="shared" si="9"/>
        <v/>
      </c>
      <c r="J148" s="13"/>
      <c r="K148" s="12"/>
      <c r="L148" s="12"/>
      <c r="M148" s="12"/>
      <c r="N148" s="12"/>
      <c r="O148" s="13"/>
      <c r="P148" s="13"/>
    </row>
    <row r="149" spans="1:16" ht="20.100000000000001" customHeight="1" x14ac:dyDescent="0.2">
      <c r="A149" s="9">
        <v>147</v>
      </c>
      <c r="B149" s="10" t="str">
        <f t="shared" si="7"/>
        <v/>
      </c>
      <c r="C149" s="10" t="str">
        <f t="shared" si="8"/>
        <v/>
      </c>
      <c r="D149" s="11"/>
      <c r="E149" s="12"/>
      <c r="F149" s="13"/>
      <c r="G149" s="14"/>
      <c r="H149" s="14"/>
      <c r="I149" s="16" t="str">
        <f t="shared" si="9"/>
        <v/>
      </c>
      <c r="J149" s="13"/>
      <c r="K149" s="12"/>
      <c r="L149" s="12"/>
      <c r="M149" s="12"/>
      <c r="N149" s="12"/>
      <c r="O149" s="13"/>
      <c r="P149" s="13"/>
    </row>
    <row r="150" spans="1:16" ht="20.100000000000001" customHeight="1" x14ac:dyDescent="0.2">
      <c r="A150" s="9">
        <v>148</v>
      </c>
      <c r="B150" s="10" t="str">
        <f t="shared" si="7"/>
        <v/>
      </c>
      <c r="C150" s="10" t="str">
        <f t="shared" si="8"/>
        <v/>
      </c>
      <c r="D150" s="11"/>
      <c r="E150" s="12"/>
      <c r="F150" s="13"/>
      <c r="G150" s="14"/>
      <c r="H150" s="14"/>
      <c r="I150" s="16" t="str">
        <f t="shared" si="9"/>
        <v/>
      </c>
      <c r="J150" s="13"/>
      <c r="K150" s="12"/>
      <c r="L150" s="12"/>
      <c r="M150" s="12"/>
      <c r="N150" s="12"/>
      <c r="O150" s="13"/>
      <c r="P150" s="13"/>
    </row>
    <row r="151" spans="1:16" ht="20.100000000000001" customHeight="1" x14ac:dyDescent="0.2">
      <c r="A151" s="9">
        <v>149</v>
      </c>
      <c r="B151" s="10" t="str">
        <f t="shared" si="7"/>
        <v/>
      </c>
      <c r="C151" s="10" t="str">
        <f t="shared" si="8"/>
        <v/>
      </c>
      <c r="D151" s="11"/>
      <c r="E151" s="12"/>
      <c r="F151" s="13"/>
      <c r="G151" s="14"/>
      <c r="H151" s="14"/>
      <c r="I151" s="16" t="str">
        <f t="shared" si="9"/>
        <v/>
      </c>
      <c r="J151" s="13"/>
      <c r="K151" s="12"/>
      <c r="L151" s="12"/>
      <c r="M151" s="12"/>
      <c r="N151" s="12"/>
      <c r="O151" s="13"/>
      <c r="P151" s="13"/>
    </row>
    <row r="152" spans="1:16" ht="20.100000000000001" customHeight="1" x14ac:dyDescent="0.2">
      <c r="A152" s="9">
        <v>150</v>
      </c>
      <c r="B152" s="10" t="str">
        <f t="shared" si="7"/>
        <v/>
      </c>
      <c r="C152" s="10" t="str">
        <f t="shared" si="8"/>
        <v/>
      </c>
      <c r="D152" s="11"/>
      <c r="E152" s="12"/>
      <c r="F152" s="13"/>
      <c r="G152" s="14"/>
      <c r="H152" s="14"/>
      <c r="I152" s="16" t="str">
        <f t="shared" si="9"/>
        <v/>
      </c>
      <c r="J152" s="13"/>
      <c r="K152" s="12"/>
      <c r="L152" s="12"/>
      <c r="M152" s="12"/>
      <c r="N152" s="12"/>
      <c r="O152" s="13"/>
      <c r="P152" s="13"/>
    </row>
    <row r="153" spans="1:16" ht="20.100000000000001" customHeight="1" x14ac:dyDescent="0.2">
      <c r="A153" s="9">
        <v>151</v>
      </c>
      <c r="B153" s="10" t="str">
        <f t="shared" si="7"/>
        <v/>
      </c>
      <c r="C153" s="10" t="str">
        <f t="shared" si="8"/>
        <v/>
      </c>
      <c r="D153" s="11"/>
      <c r="E153" s="12"/>
      <c r="F153" s="13"/>
      <c r="G153" s="14"/>
      <c r="H153" s="14"/>
      <c r="I153" s="16" t="str">
        <f t="shared" si="9"/>
        <v/>
      </c>
      <c r="J153" s="13"/>
      <c r="K153" s="12"/>
      <c r="L153" s="12"/>
      <c r="M153" s="12"/>
      <c r="N153" s="12"/>
      <c r="O153" s="13"/>
      <c r="P153" s="13"/>
    </row>
    <row r="154" spans="1:16" ht="20.100000000000001" customHeight="1" x14ac:dyDescent="0.2">
      <c r="A154" s="9">
        <v>152</v>
      </c>
      <c r="B154" s="10" t="str">
        <f t="shared" si="7"/>
        <v/>
      </c>
      <c r="C154" s="10" t="str">
        <f t="shared" si="8"/>
        <v/>
      </c>
      <c r="D154" s="11"/>
      <c r="E154" s="12"/>
      <c r="F154" s="13"/>
      <c r="G154" s="14"/>
      <c r="H154" s="14"/>
      <c r="I154" s="16" t="str">
        <f t="shared" si="9"/>
        <v/>
      </c>
      <c r="J154" s="13"/>
      <c r="K154" s="12"/>
      <c r="L154" s="12"/>
      <c r="M154" s="12"/>
      <c r="N154" s="12"/>
      <c r="O154" s="13"/>
      <c r="P154" s="13"/>
    </row>
    <row r="155" spans="1:16" ht="20.100000000000001" customHeight="1" x14ac:dyDescent="0.2">
      <c r="A155" s="9">
        <v>153</v>
      </c>
      <c r="B155" s="10" t="str">
        <f t="shared" si="7"/>
        <v/>
      </c>
      <c r="C155" s="10" t="str">
        <f t="shared" si="8"/>
        <v/>
      </c>
      <c r="D155" s="11"/>
      <c r="E155" s="12"/>
      <c r="F155" s="13"/>
      <c r="G155" s="14"/>
      <c r="H155" s="14"/>
      <c r="I155" s="16" t="str">
        <f t="shared" si="9"/>
        <v/>
      </c>
      <c r="J155" s="13"/>
      <c r="K155" s="12"/>
      <c r="L155" s="12"/>
      <c r="M155" s="12"/>
      <c r="N155" s="12"/>
      <c r="O155" s="13"/>
      <c r="P155" s="13"/>
    </row>
    <row r="156" spans="1:16" ht="20.100000000000001" customHeight="1" x14ac:dyDescent="0.2">
      <c r="A156" s="9">
        <v>154</v>
      </c>
      <c r="B156" s="10" t="str">
        <f t="shared" si="7"/>
        <v/>
      </c>
      <c r="C156" s="10" t="str">
        <f t="shared" si="8"/>
        <v/>
      </c>
      <c r="D156" s="11"/>
      <c r="E156" s="12"/>
      <c r="F156" s="13"/>
      <c r="G156" s="14"/>
      <c r="H156" s="14"/>
      <c r="I156" s="16" t="str">
        <f t="shared" si="9"/>
        <v/>
      </c>
      <c r="J156" s="13"/>
      <c r="K156" s="12"/>
      <c r="L156" s="12"/>
      <c r="M156" s="12"/>
      <c r="N156" s="12"/>
      <c r="O156" s="13"/>
      <c r="P156" s="13"/>
    </row>
    <row r="157" spans="1:16" ht="20.100000000000001" customHeight="1" x14ac:dyDescent="0.2">
      <c r="A157" s="9">
        <v>155</v>
      </c>
      <c r="B157" s="10" t="str">
        <f t="shared" si="7"/>
        <v/>
      </c>
      <c r="C157" s="10" t="str">
        <f t="shared" si="8"/>
        <v/>
      </c>
      <c r="D157" s="11"/>
      <c r="E157" s="12"/>
      <c r="F157" s="13"/>
      <c r="G157" s="14"/>
      <c r="H157" s="14"/>
      <c r="I157" s="16" t="str">
        <f t="shared" si="9"/>
        <v/>
      </c>
      <c r="J157" s="13"/>
      <c r="K157" s="12"/>
      <c r="L157" s="12"/>
      <c r="M157" s="12"/>
      <c r="N157" s="12"/>
      <c r="O157" s="13"/>
      <c r="P157" s="13"/>
    </row>
    <row r="158" spans="1:16" ht="20.100000000000001" customHeight="1" x14ac:dyDescent="0.2">
      <c r="A158" s="9">
        <v>156</v>
      </c>
      <c r="B158" s="10" t="str">
        <f t="shared" si="7"/>
        <v/>
      </c>
      <c r="C158" s="10" t="str">
        <f t="shared" si="8"/>
        <v/>
      </c>
      <c r="D158" s="11"/>
      <c r="E158" s="12"/>
      <c r="F158" s="13"/>
      <c r="G158" s="14"/>
      <c r="H158" s="14"/>
      <c r="I158" s="16" t="str">
        <f t="shared" si="9"/>
        <v/>
      </c>
      <c r="J158" s="13"/>
      <c r="K158" s="12"/>
      <c r="L158" s="12"/>
      <c r="M158" s="12"/>
      <c r="N158" s="12"/>
      <c r="O158" s="13"/>
      <c r="P158" s="13"/>
    </row>
    <row r="159" spans="1:16" ht="20.100000000000001" customHeight="1" x14ac:dyDescent="0.2">
      <c r="A159" s="9">
        <v>157</v>
      </c>
      <c r="B159" s="10" t="str">
        <f t="shared" si="7"/>
        <v/>
      </c>
      <c r="C159" s="10" t="str">
        <f t="shared" si="8"/>
        <v/>
      </c>
      <c r="D159" s="11"/>
      <c r="E159" s="12"/>
      <c r="F159" s="13"/>
      <c r="G159" s="14"/>
      <c r="H159" s="14"/>
      <c r="I159" s="16" t="str">
        <f t="shared" si="9"/>
        <v/>
      </c>
      <c r="J159" s="13"/>
      <c r="K159" s="12"/>
      <c r="L159" s="12"/>
      <c r="M159" s="12"/>
      <c r="N159" s="12"/>
      <c r="O159" s="13"/>
      <c r="P159" s="13"/>
    </row>
    <row r="160" spans="1:16" ht="20.100000000000001" customHeight="1" x14ac:dyDescent="0.2">
      <c r="A160" s="9">
        <v>158</v>
      </c>
      <c r="B160" s="10" t="str">
        <f t="shared" si="7"/>
        <v/>
      </c>
      <c r="C160" s="10" t="str">
        <f t="shared" si="8"/>
        <v/>
      </c>
      <c r="D160" s="11"/>
      <c r="E160" s="12"/>
      <c r="F160" s="13"/>
      <c r="G160" s="14"/>
      <c r="H160" s="14"/>
      <c r="I160" s="16" t="str">
        <f t="shared" si="9"/>
        <v/>
      </c>
      <c r="J160" s="13"/>
      <c r="K160" s="12"/>
      <c r="L160" s="12"/>
      <c r="M160" s="12"/>
      <c r="N160" s="12"/>
      <c r="O160" s="13"/>
      <c r="P160" s="13"/>
    </row>
    <row r="161" spans="1:16" ht="20.100000000000001" customHeight="1" x14ac:dyDescent="0.2">
      <c r="A161" s="9">
        <v>159</v>
      </c>
      <c r="B161" s="10" t="str">
        <f t="shared" si="7"/>
        <v/>
      </c>
      <c r="C161" s="10" t="str">
        <f t="shared" si="8"/>
        <v/>
      </c>
      <c r="D161" s="11"/>
      <c r="E161" s="12"/>
      <c r="F161" s="13"/>
      <c r="G161" s="14"/>
      <c r="H161" s="14"/>
      <c r="I161" s="16" t="str">
        <f t="shared" si="9"/>
        <v/>
      </c>
      <c r="J161" s="13"/>
      <c r="K161" s="12"/>
      <c r="L161" s="12"/>
      <c r="M161" s="12"/>
      <c r="N161" s="12"/>
      <c r="O161" s="13"/>
      <c r="P161" s="13"/>
    </row>
    <row r="162" spans="1:16" ht="20.100000000000001" customHeight="1" x14ac:dyDescent="0.2">
      <c r="A162" s="9">
        <v>160</v>
      </c>
      <c r="B162" s="10" t="str">
        <f t="shared" si="7"/>
        <v/>
      </c>
      <c r="C162" s="10" t="str">
        <f t="shared" si="8"/>
        <v/>
      </c>
      <c r="D162" s="11"/>
      <c r="E162" s="12"/>
      <c r="F162" s="13"/>
      <c r="G162" s="14"/>
      <c r="H162" s="14"/>
      <c r="I162" s="16" t="str">
        <f t="shared" si="9"/>
        <v/>
      </c>
      <c r="J162" s="13"/>
      <c r="K162" s="12"/>
      <c r="L162" s="12"/>
      <c r="M162" s="12"/>
      <c r="N162" s="12"/>
      <c r="O162" s="13"/>
      <c r="P162" s="13"/>
    </row>
    <row r="163" spans="1:16" ht="20.100000000000001" customHeight="1" x14ac:dyDescent="0.2">
      <c r="A163" s="9">
        <v>161</v>
      </c>
      <c r="B163" s="10" t="str">
        <f t="shared" si="7"/>
        <v/>
      </c>
      <c r="C163" s="10" t="str">
        <f t="shared" si="8"/>
        <v/>
      </c>
      <c r="D163" s="11"/>
      <c r="E163" s="12"/>
      <c r="F163" s="13"/>
      <c r="G163" s="14"/>
      <c r="H163" s="14"/>
      <c r="I163" s="16" t="str">
        <f t="shared" si="9"/>
        <v/>
      </c>
      <c r="J163" s="13"/>
      <c r="K163" s="12"/>
      <c r="L163" s="12"/>
      <c r="M163" s="12"/>
      <c r="N163" s="12"/>
      <c r="O163" s="13"/>
      <c r="P163" s="13"/>
    </row>
    <row r="164" spans="1:16" ht="20.100000000000001" customHeight="1" x14ac:dyDescent="0.2">
      <c r="A164" s="9">
        <v>162</v>
      </c>
      <c r="B164" s="10" t="str">
        <f t="shared" si="7"/>
        <v/>
      </c>
      <c r="C164" s="10" t="str">
        <f t="shared" si="8"/>
        <v/>
      </c>
      <c r="D164" s="11"/>
      <c r="E164" s="12"/>
      <c r="F164" s="13"/>
      <c r="G164" s="14"/>
      <c r="H164" s="14"/>
      <c r="I164" s="16" t="str">
        <f t="shared" si="9"/>
        <v/>
      </c>
      <c r="J164" s="13"/>
      <c r="K164" s="12"/>
      <c r="L164" s="12"/>
      <c r="M164" s="12"/>
      <c r="N164" s="12"/>
      <c r="O164" s="13"/>
      <c r="P164" s="13"/>
    </row>
    <row r="165" spans="1:16" ht="20.100000000000001" customHeight="1" x14ac:dyDescent="0.2">
      <c r="A165" s="9">
        <v>163</v>
      </c>
      <c r="B165" s="10" t="str">
        <f t="shared" si="7"/>
        <v/>
      </c>
      <c r="C165" s="10" t="str">
        <f t="shared" si="8"/>
        <v/>
      </c>
      <c r="D165" s="11"/>
      <c r="E165" s="12"/>
      <c r="F165" s="13"/>
      <c r="G165" s="14"/>
      <c r="H165" s="14"/>
      <c r="I165" s="16" t="str">
        <f t="shared" si="9"/>
        <v/>
      </c>
      <c r="J165" s="13"/>
      <c r="K165" s="12"/>
      <c r="L165" s="12"/>
      <c r="M165" s="12"/>
      <c r="N165" s="12"/>
      <c r="O165" s="13"/>
      <c r="P165" s="13"/>
    </row>
    <row r="166" spans="1:16" ht="20.100000000000001" customHeight="1" x14ac:dyDescent="0.2">
      <c r="A166" s="9">
        <v>164</v>
      </c>
      <c r="B166" s="10" t="str">
        <f t="shared" si="7"/>
        <v/>
      </c>
      <c r="C166" s="10" t="str">
        <f t="shared" si="8"/>
        <v/>
      </c>
      <c r="D166" s="11"/>
      <c r="E166" s="12"/>
      <c r="F166" s="13"/>
      <c r="G166" s="14"/>
      <c r="H166" s="14"/>
      <c r="I166" s="16" t="str">
        <f t="shared" si="9"/>
        <v/>
      </c>
      <c r="J166" s="13"/>
      <c r="K166" s="12"/>
      <c r="L166" s="12"/>
      <c r="M166" s="12"/>
      <c r="N166" s="12"/>
      <c r="O166" s="13"/>
      <c r="P166" s="13"/>
    </row>
    <row r="167" spans="1:16" ht="20.100000000000001" customHeight="1" x14ac:dyDescent="0.2">
      <c r="A167" s="9">
        <v>165</v>
      </c>
      <c r="B167" s="10" t="str">
        <f t="shared" si="7"/>
        <v/>
      </c>
      <c r="C167" s="10" t="str">
        <f t="shared" si="8"/>
        <v/>
      </c>
      <c r="D167" s="11"/>
      <c r="E167" s="12"/>
      <c r="F167" s="13"/>
      <c r="G167" s="14"/>
      <c r="H167" s="14"/>
      <c r="I167" s="16" t="str">
        <f t="shared" si="9"/>
        <v/>
      </c>
      <c r="J167" s="13"/>
      <c r="K167" s="12"/>
      <c r="L167" s="12"/>
      <c r="M167" s="12"/>
      <c r="N167" s="12"/>
      <c r="O167" s="13"/>
      <c r="P167" s="13"/>
    </row>
    <row r="168" spans="1:16" ht="20.100000000000001" customHeight="1" x14ac:dyDescent="0.2">
      <c r="A168" s="9">
        <v>166</v>
      </c>
      <c r="B168" s="10" t="str">
        <f t="shared" si="7"/>
        <v/>
      </c>
      <c r="C168" s="10" t="str">
        <f t="shared" si="8"/>
        <v/>
      </c>
      <c r="D168" s="11"/>
      <c r="E168" s="12"/>
      <c r="F168" s="13"/>
      <c r="G168" s="14"/>
      <c r="H168" s="14"/>
      <c r="I168" s="16" t="str">
        <f t="shared" si="9"/>
        <v/>
      </c>
      <c r="J168" s="13"/>
      <c r="K168" s="12"/>
      <c r="L168" s="12"/>
      <c r="M168" s="12"/>
      <c r="N168" s="12"/>
      <c r="O168" s="13"/>
      <c r="P168" s="13"/>
    </row>
    <row r="169" spans="1:16" ht="20.100000000000001" customHeight="1" x14ac:dyDescent="0.2">
      <c r="A169" s="9">
        <v>167</v>
      </c>
      <c r="B169" s="10" t="str">
        <f t="shared" si="7"/>
        <v/>
      </c>
      <c r="C169" s="10" t="str">
        <f t="shared" si="8"/>
        <v/>
      </c>
      <c r="D169" s="11"/>
      <c r="E169" s="12"/>
      <c r="F169" s="13"/>
      <c r="G169" s="14"/>
      <c r="H169" s="14"/>
      <c r="I169" s="16" t="str">
        <f t="shared" si="9"/>
        <v/>
      </c>
      <c r="J169" s="13"/>
      <c r="K169" s="12"/>
      <c r="L169" s="12"/>
      <c r="M169" s="12"/>
      <c r="N169" s="12"/>
      <c r="O169" s="13"/>
      <c r="P169" s="13"/>
    </row>
    <row r="170" spans="1:16" ht="20.100000000000001" customHeight="1" x14ac:dyDescent="0.2">
      <c r="A170" s="9">
        <v>168</v>
      </c>
      <c r="B170" s="10" t="str">
        <f t="shared" si="7"/>
        <v/>
      </c>
      <c r="C170" s="10" t="str">
        <f t="shared" si="8"/>
        <v/>
      </c>
      <c r="D170" s="11"/>
      <c r="E170" s="12"/>
      <c r="F170" s="13"/>
      <c r="G170" s="14"/>
      <c r="H170" s="14"/>
      <c r="I170" s="16" t="str">
        <f t="shared" si="9"/>
        <v/>
      </c>
      <c r="J170" s="13"/>
      <c r="K170" s="12"/>
      <c r="L170" s="12"/>
      <c r="M170" s="12"/>
      <c r="N170" s="12"/>
      <c r="O170" s="13"/>
      <c r="P170" s="13"/>
    </row>
    <row r="171" spans="1:16" ht="20.100000000000001" customHeight="1" x14ac:dyDescent="0.2">
      <c r="A171" s="9">
        <v>169</v>
      </c>
      <c r="B171" s="10" t="str">
        <f t="shared" si="7"/>
        <v/>
      </c>
      <c r="C171" s="10" t="str">
        <f t="shared" si="8"/>
        <v/>
      </c>
      <c r="D171" s="11"/>
      <c r="E171" s="12"/>
      <c r="F171" s="13"/>
      <c r="G171" s="14"/>
      <c r="H171" s="14"/>
      <c r="I171" s="16" t="str">
        <f t="shared" si="9"/>
        <v/>
      </c>
      <c r="J171" s="13"/>
      <c r="K171" s="12"/>
      <c r="L171" s="12"/>
      <c r="M171" s="12"/>
      <c r="N171" s="12"/>
      <c r="O171" s="13"/>
      <c r="P171" s="13"/>
    </row>
    <row r="172" spans="1:16" ht="20.100000000000001" customHeight="1" x14ac:dyDescent="0.2">
      <c r="A172" s="9">
        <v>170</v>
      </c>
      <c r="B172" s="10" t="str">
        <f t="shared" si="7"/>
        <v/>
      </c>
      <c r="C172" s="10" t="str">
        <f t="shared" si="8"/>
        <v/>
      </c>
      <c r="D172" s="11"/>
      <c r="E172" s="12"/>
      <c r="F172" s="13"/>
      <c r="G172" s="14"/>
      <c r="H172" s="14"/>
      <c r="I172" s="16" t="str">
        <f t="shared" si="9"/>
        <v/>
      </c>
      <c r="J172" s="13"/>
      <c r="K172" s="12"/>
      <c r="L172" s="12"/>
      <c r="M172" s="12"/>
      <c r="N172" s="12"/>
      <c r="O172" s="13"/>
      <c r="P172" s="13"/>
    </row>
    <row r="173" spans="1:16" ht="20.100000000000001" customHeight="1" x14ac:dyDescent="0.2">
      <c r="A173" s="9">
        <v>171</v>
      </c>
      <c r="B173" s="10" t="str">
        <f t="shared" si="7"/>
        <v/>
      </c>
      <c r="C173" s="10" t="str">
        <f t="shared" si="8"/>
        <v/>
      </c>
      <c r="D173" s="11"/>
      <c r="E173" s="12"/>
      <c r="F173" s="13"/>
      <c r="G173" s="14"/>
      <c r="H173" s="14"/>
      <c r="I173" s="16" t="str">
        <f t="shared" si="9"/>
        <v/>
      </c>
      <c r="J173" s="13"/>
      <c r="K173" s="12"/>
      <c r="L173" s="12"/>
      <c r="M173" s="12"/>
      <c r="N173" s="12"/>
      <c r="O173" s="13"/>
      <c r="P173" s="13"/>
    </row>
    <row r="174" spans="1:16" ht="20.100000000000001" customHeight="1" x14ac:dyDescent="0.2">
      <c r="A174" s="9">
        <v>172</v>
      </c>
      <c r="B174" s="10" t="str">
        <f t="shared" si="7"/>
        <v/>
      </c>
      <c r="C174" s="10" t="str">
        <f t="shared" si="8"/>
        <v/>
      </c>
      <c r="D174" s="11"/>
      <c r="E174" s="12"/>
      <c r="F174" s="13"/>
      <c r="G174" s="14"/>
      <c r="H174" s="14"/>
      <c r="I174" s="16" t="str">
        <f t="shared" si="9"/>
        <v/>
      </c>
      <c r="J174" s="13"/>
      <c r="K174" s="12"/>
      <c r="L174" s="12"/>
      <c r="M174" s="12"/>
      <c r="N174" s="12"/>
      <c r="O174" s="13"/>
      <c r="P174" s="13"/>
    </row>
    <row r="175" spans="1:16" ht="20.100000000000001" customHeight="1" x14ac:dyDescent="0.2">
      <c r="A175" s="9">
        <v>173</v>
      </c>
      <c r="B175" s="10" t="str">
        <f t="shared" si="7"/>
        <v/>
      </c>
      <c r="C175" s="10" t="str">
        <f t="shared" si="8"/>
        <v/>
      </c>
      <c r="D175" s="11"/>
      <c r="E175" s="12"/>
      <c r="F175" s="13"/>
      <c r="G175" s="14"/>
      <c r="H175" s="14"/>
      <c r="I175" s="16" t="str">
        <f t="shared" si="9"/>
        <v/>
      </c>
      <c r="J175" s="13"/>
      <c r="K175" s="12"/>
      <c r="L175" s="12"/>
      <c r="M175" s="12"/>
      <c r="N175" s="12"/>
      <c r="O175" s="13"/>
      <c r="P175" s="13"/>
    </row>
    <row r="176" spans="1:16" ht="20.100000000000001" customHeight="1" x14ac:dyDescent="0.2">
      <c r="A176" s="9">
        <v>174</v>
      </c>
      <c r="B176" s="10" t="str">
        <f t="shared" si="7"/>
        <v/>
      </c>
      <c r="C176" s="10" t="str">
        <f t="shared" si="8"/>
        <v/>
      </c>
      <c r="D176" s="11"/>
      <c r="E176" s="12"/>
      <c r="F176" s="13"/>
      <c r="G176" s="14"/>
      <c r="H176" s="14"/>
      <c r="I176" s="16" t="str">
        <f t="shared" si="9"/>
        <v/>
      </c>
      <c r="J176" s="13"/>
      <c r="K176" s="12"/>
      <c r="L176" s="12"/>
      <c r="M176" s="12"/>
      <c r="N176" s="12"/>
      <c r="O176" s="13"/>
      <c r="P176" s="13"/>
    </row>
    <row r="177" spans="1:16" ht="20.100000000000001" customHeight="1" x14ac:dyDescent="0.2">
      <c r="A177" s="9">
        <v>175</v>
      </c>
      <c r="B177" s="10" t="str">
        <f t="shared" si="7"/>
        <v/>
      </c>
      <c r="C177" s="10" t="str">
        <f t="shared" si="8"/>
        <v/>
      </c>
      <c r="D177" s="11"/>
      <c r="E177" s="12"/>
      <c r="F177" s="13"/>
      <c r="G177" s="14"/>
      <c r="H177" s="14"/>
      <c r="I177" s="16" t="str">
        <f t="shared" si="9"/>
        <v/>
      </c>
      <c r="J177" s="13"/>
      <c r="K177" s="12"/>
      <c r="L177" s="12"/>
      <c r="M177" s="12"/>
      <c r="N177" s="12"/>
      <c r="O177" s="13"/>
      <c r="P177" s="13"/>
    </row>
    <row r="178" spans="1:16" ht="20.100000000000001" customHeight="1" x14ac:dyDescent="0.2">
      <c r="A178" s="9">
        <v>176</v>
      </c>
      <c r="B178" s="10" t="str">
        <f t="shared" si="7"/>
        <v/>
      </c>
      <c r="C178" s="10" t="str">
        <f t="shared" si="8"/>
        <v/>
      </c>
      <c r="D178" s="11"/>
      <c r="E178" s="12"/>
      <c r="F178" s="13"/>
      <c r="G178" s="14"/>
      <c r="H178" s="14"/>
      <c r="I178" s="16" t="str">
        <f t="shared" si="9"/>
        <v/>
      </c>
      <c r="J178" s="13"/>
      <c r="K178" s="12"/>
      <c r="L178" s="12"/>
      <c r="M178" s="12"/>
      <c r="N178" s="12"/>
      <c r="O178" s="13"/>
      <c r="P178" s="13"/>
    </row>
    <row r="179" spans="1:16" ht="20.100000000000001" customHeight="1" x14ac:dyDescent="0.2">
      <c r="A179" s="9">
        <v>177</v>
      </c>
      <c r="B179" s="10" t="str">
        <f t="shared" si="7"/>
        <v/>
      </c>
      <c r="C179" s="10" t="str">
        <f t="shared" si="8"/>
        <v/>
      </c>
      <c r="D179" s="11"/>
      <c r="E179" s="12"/>
      <c r="F179" s="13"/>
      <c r="G179" s="14"/>
      <c r="H179" s="14"/>
      <c r="I179" s="16" t="str">
        <f t="shared" si="9"/>
        <v/>
      </c>
      <c r="J179" s="13"/>
      <c r="K179" s="12"/>
      <c r="L179" s="12"/>
      <c r="M179" s="12"/>
      <c r="N179" s="12"/>
      <c r="O179" s="13"/>
      <c r="P179" s="13"/>
    </row>
    <row r="180" spans="1:16" ht="20.100000000000001" customHeight="1" x14ac:dyDescent="0.2">
      <c r="A180" s="9">
        <v>178</v>
      </c>
      <c r="B180" s="10" t="str">
        <f t="shared" si="7"/>
        <v/>
      </c>
      <c r="C180" s="10" t="str">
        <f t="shared" si="8"/>
        <v/>
      </c>
      <c r="D180" s="11"/>
      <c r="E180" s="12"/>
      <c r="F180" s="13"/>
      <c r="G180" s="14"/>
      <c r="H180" s="14"/>
      <c r="I180" s="16" t="str">
        <f t="shared" si="9"/>
        <v/>
      </c>
      <c r="J180" s="13"/>
      <c r="K180" s="12"/>
      <c r="L180" s="12"/>
      <c r="M180" s="12"/>
      <c r="N180" s="12"/>
      <c r="O180" s="13"/>
      <c r="P180" s="13"/>
    </row>
    <row r="181" spans="1:16" ht="20.100000000000001" customHeight="1" x14ac:dyDescent="0.2">
      <c r="A181" s="9">
        <v>179</v>
      </c>
      <c r="B181" s="10" t="str">
        <f t="shared" si="7"/>
        <v/>
      </c>
      <c r="C181" s="10" t="str">
        <f t="shared" si="8"/>
        <v/>
      </c>
      <c r="D181" s="11"/>
      <c r="E181" s="12"/>
      <c r="F181" s="13"/>
      <c r="G181" s="14"/>
      <c r="H181" s="14"/>
      <c r="I181" s="16" t="str">
        <f t="shared" si="9"/>
        <v/>
      </c>
      <c r="J181" s="13"/>
      <c r="K181" s="12"/>
      <c r="L181" s="12"/>
      <c r="M181" s="12"/>
      <c r="N181" s="12"/>
      <c r="O181" s="13"/>
      <c r="P181" s="13"/>
    </row>
    <row r="182" spans="1:16" ht="20.100000000000001" customHeight="1" x14ac:dyDescent="0.2">
      <c r="A182" s="9">
        <v>180</v>
      </c>
      <c r="B182" s="10" t="str">
        <f t="shared" si="7"/>
        <v/>
      </c>
      <c r="C182" s="10" t="str">
        <f t="shared" si="8"/>
        <v/>
      </c>
      <c r="D182" s="11"/>
      <c r="E182" s="12"/>
      <c r="F182" s="13"/>
      <c r="G182" s="14"/>
      <c r="H182" s="14"/>
      <c r="I182" s="16" t="str">
        <f t="shared" si="9"/>
        <v/>
      </c>
      <c r="J182" s="13"/>
      <c r="K182" s="12"/>
      <c r="L182" s="12"/>
      <c r="M182" s="12"/>
      <c r="N182" s="12"/>
      <c r="O182" s="13"/>
      <c r="P182" s="13"/>
    </row>
    <row r="183" spans="1:16" ht="20.100000000000001" customHeight="1" x14ac:dyDescent="0.2">
      <c r="A183" s="9">
        <v>181</v>
      </c>
      <c r="B183" s="10" t="str">
        <f t="shared" si="7"/>
        <v/>
      </c>
      <c r="C183" s="10" t="str">
        <f t="shared" si="8"/>
        <v/>
      </c>
      <c r="D183" s="11"/>
      <c r="E183" s="12"/>
      <c r="F183" s="13"/>
      <c r="G183" s="14"/>
      <c r="H183" s="14"/>
      <c r="I183" s="16" t="str">
        <f t="shared" si="9"/>
        <v/>
      </c>
      <c r="J183" s="13"/>
      <c r="K183" s="12"/>
      <c r="L183" s="12"/>
      <c r="M183" s="12"/>
      <c r="N183" s="12"/>
      <c r="O183" s="13"/>
      <c r="P183" s="13"/>
    </row>
    <row r="184" spans="1:16" ht="20.100000000000001" customHeight="1" x14ac:dyDescent="0.2">
      <c r="A184" s="9">
        <v>182</v>
      </c>
      <c r="B184" s="10" t="str">
        <f t="shared" si="7"/>
        <v/>
      </c>
      <c r="C184" s="10" t="str">
        <f t="shared" si="8"/>
        <v/>
      </c>
      <c r="D184" s="11"/>
      <c r="E184" s="12"/>
      <c r="F184" s="13"/>
      <c r="G184" s="14"/>
      <c r="H184" s="14"/>
      <c r="I184" s="16" t="str">
        <f t="shared" si="9"/>
        <v/>
      </c>
      <c r="J184" s="13"/>
      <c r="K184" s="12"/>
      <c r="L184" s="12"/>
      <c r="M184" s="12"/>
      <c r="N184" s="12"/>
      <c r="O184" s="13"/>
      <c r="P184" s="13"/>
    </row>
    <row r="185" spans="1:16" ht="20.100000000000001" customHeight="1" x14ac:dyDescent="0.2">
      <c r="A185" s="9">
        <v>183</v>
      </c>
      <c r="B185" s="10" t="str">
        <f t="shared" si="7"/>
        <v/>
      </c>
      <c r="C185" s="10" t="str">
        <f t="shared" si="8"/>
        <v/>
      </c>
      <c r="D185" s="11"/>
      <c r="E185" s="12"/>
      <c r="F185" s="13"/>
      <c r="G185" s="14"/>
      <c r="H185" s="14"/>
      <c r="I185" s="16" t="str">
        <f t="shared" si="9"/>
        <v/>
      </c>
      <c r="J185" s="13"/>
      <c r="K185" s="12"/>
      <c r="L185" s="12"/>
      <c r="M185" s="12"/>
      <c r="N185" s="12"/>
      <c r="O185" s="13"/>
      <c r="P185" s="13"/>
    </row>
    <row r="186" spans="1:16" ht="20.100000000000001" customHeight="1" x14ac:dyDescent="0.2">
      <c r="A186" s="9">
        <v>184</v>
      </c>
      <c r="B186" s="10" t="str">
        <f t="shared" si="7"/>
        <v/>
      </c>
      <c r="C186" s="10" t="str">
        <f t="shared" si="8"/>
        <v/>
      </c>
      <c r="D186" s="11"/>
      <c r="E186" s="12"/>
      <c r="F186" s="13"/>
      <c r="G186" s="14"/>
      <c r="H186" s="14"/>
      <c r="I186" s="16" t="str">
        <f t="shared" si="9"/>
        <v/>
      </c>
      <c r="J186" s="13"/>
      <c r="K186" s="12"/>
      <c r="L186" s="12"/>
      <c r="M186" s="12"/>
      <c r="N186" s="12"/>
      <c r="O186" s="13"/>
      <c r="P186" s="13"/>
    </row>
    <row r="187" spans="1:16" ht="20.100000000000001" customHeight="1" x14ac:dyDescent="0.2">
      <c r="A187" s="9">
        <v>185</v>
      </c>
      <c r="B187" s="10" t="str">
        <f t="shared" si="7"/>
        <v/>
      </c>
      <c r="C187" s="10" t="str">
        <f t="shared" si="8"/>
        <v/>
      </c>
      <c r="D187" s="11"/>
      <c r="E187" s="12"/>
      <c r="F187" s="13"/>
      <c r="G187" s="14"/>
      <c r="H187" s="14"/>
      <c r="I187" s="16" t="str">
        <f t="shared" si="9"/>
        <v/>
      </c>
      <c r="J187" s="13"/>
      <c r="K187" s="12"/>
      <c r="L187" s="12"/>
      <c r="M187" s="12"/>
      <c r="N187" s="12"/>
      <c r="O187" s="13"/>
      <c r="P187" s="13"/>
    </row>
    <row r="188" spans="1:16" ht="20.100000000000001" customHeight="1" x14ac:dyDescent="0.2">
      <c r="A188" s="9">
        <v>186</v>
      </c>
      <c r="B188" s="10" t="str">
        <f t="shared" si="7"/>
        <v/>
      </c>
      <c r="C188" s="10" t="str">
        <f t="shared" si="8"/>
        <v/>
      </c>
      <c r="D188" s="11"/>
      <c r="E188" s="12"/>
      <c r="F188" s="13"/>
      <c r="G188" s="14"/>
      <c r="H188" s="14"/>
      <c r="I188" s="16" t="str">
        <f t="shared" si="9"/>
        <v/>
      </c>
      <c r="J188" s="13"/>
      <c r="K188" s="12"/>
      <c r="L188" s="12"/>
      <c r="M188" s="12"/>
      <c r="N188" s="12"/>
      <c r="O188" s="13"/>
      <c r="P188" s="13"/>
    </row>
    <row r="189" spans="1:16" ht="20.100000000000001" customHeight="1" x14ac:dyDescent="0.2">
      <c r="A189" s="9">
        <v>187</v>
      </c>
      <c r="B189" s="10" t="str">
        <f t="shared" si="7"/>
        <v/>
      </c>
      <c r="C189" s="10" t="str">
        <f t="shared" si="8"/>
        <v/>
      </c>
      <c r="D189" s="11"/>
      <c r="E189" s="12"/>
      <c r="F189" s="13"/>
      <c r="G189" s="14"/>
      <c r="H189" s="14"/>
      <c r="I189" s="16" t="str">
        <f t="shared" si="9"/>
        <v/>
      </c>
      <c r="J189" s="13"/>
      <c r="K189" s="12"/>
      <c r="L189" s="12"/>
      <c r="M189" s="12"/>
      <c r="N189" s="12"/>
      <c r="O189" s="13"/>
      <c r="P189" s="13"/>
    </row>
    <row r="190" spans="1:16" ht="20.100000000000001" customHeight="1" x14ac:dyDescent="0.2">
      <c r="A190" s="9">
        <v>188</v>
      </c>
      <c r="B190" s="10" t="str">
        <f t="shared" si="7"/>
        <v/>
      </c>
      <c r="C190" s="10" t="str">
        <f t="shared" si="8"/>
        <v/>
      </c>
      <c r="D190" s="11"/>
      <c r="E190" s="12"/>
      <c r="F190" s="13"/>
      <c r="G190" s="14"/>
      <c r="H190" s="14"/>
      <c r="I190" s="16" t="str">
        <f t="shared" si="9"/>
        <v/>
      </c>
      <c r="J190" s="13"/>
      <c r="K190" s="12"/>
      <c r="L190" s="12"/>
      <c r="M190" s="12"/>
      <c r="N190" s="12"/>
      <c r="O190" s="13"/>
      <c r="P190" s="13"/>
    </row>
    <row r="191" spans="1:16" ht="20.100000000000001" customHeight="1" x14ac:dyDescent="0.2">
      <c r="A191" s="9">
        <v>189</v>
      </c>
      <c r="B191" s="10" t="str">
        <f t="shared" si="7"/>
        <v/>
      </c>
      <c r="C191" s="10" t="str">
        <f t="shared" si="8"/>
        <v/>
      </c>
      <c r="D191" s="11"/>
      <c r="E191" s="12"/>
      <c r="F191" s="13"/>
      <c r="G191" s="14"/>
      <c r="H191" s="14"/>
      <c r="I191" s="16" t="str">
        <f t="shared" si="9"/>
        <v/>
      </c>
      <c r="J191" s="13"/>
      <c r="K191" s="12"/>
      <c r="L191" s="12"/>
      <c r="M191" s="12"/>
      <c r="N191" s="12"/>
      <c r="O191" s="13"/>
      <c r="P191" s="13"/>
    </row>
    <row r="192" spans="1:16" ht="20.100000000000001" customHeight="1" x14ac:dyDescent="0.2">
      <c r="A192" s="9">
        <v>190</v>
      </c>
      <c r="B192" s="10" t="str">
        <f t="shared" si="7"/>
        <v/>
      </c>
      <c r="C192" s="10" t="str">
        <f t="shared" si="8"/>
        <v/>
      </c>
      <c r="D192" s="11"/>
      <c r="E192" s="12"/>
      <c r="F192" s="13"/>
      <c r="G192" s="14"/>
      <c r="H192" s="14"/>
      <c r="I192" s="16" t="str">
        <f t="shared" si="9"/>
        <v/>
      </c>
      <c r="J192" s="13"/>
      <c r="K192" s="12"/>
      <c r="L192" s="12"/>
      <c r="M192" s="12"/>
      <c r="N192" s="12"/>
      <c r="O192" s="13"/>
      <c r="P192" s="13"/>
    </row>
    <row r="193" spans="1:16" ht="20.100000000000001" customHeight="1" x14ac:dyDescent="0.2">
      <c r="A193" s="9">
        <v>191</v>
      </c>
      <c r="B193" s="10" t="str">
        <f t="shared" si="7"/>
        <v/>
      </c>
      <c r="C193" s="10" t="str">
        <f t="shared" si="8"/>
        <v/>
      </c>
      <c r="D193" s="11"/>
      <c r="E193" s="12"/>
      <c r="F193" s="13"/>
      <c r="G193" s="14"/>
      <c r="H193" s="14"/>
      <c r="I193" s="16" t="str">
        <f t="shared" si="9"/>
        <v/>
      </c>
      <c r="J193" s="13"/>
      <c r="K193" s="12"/>
      <c r="L193" s="12"/>
      <c r="M193" s="12"/>
      <c r="N193" s="12"/>
      <c r="O193" s="13"/>
      <c r="P193" s="13"/>
    </row>
    <row r="194" spans="1:16" ht="20.100000000000001" customHeight="1" x14ac:dyDescent="0.2">
      <c r="A194" s="9">
        <v>192</v>
      </c>
      <c r="B194" s="10" t="str">
        <f t="shared" si="7"/>
        <v/>
      </c>
      <c r="C194" s="10" t="str">
        <f t="shared" si="8"/>
        <v/>
      </c>
      <c r="D194" s="11"/>
      <c r="E194" s="12"/>
      <c r="F194" s="13"/>
      <c r="G194" s="14"/>
      <c r="H194" s="14"/>
      <c r="I194" s="16" t="str">
        <f t="shared" si="9"/>
        <v/>
      </c>
      <c r="J194" s="13"/>
      <c r="K194" s="12"/>
      <c r="L194" s="12"/>
      <c r="M194" s="12"/>
      <c r="N194" s="12"/>
      <c r="O194" s="13"/>
      <c r="P194" s="13"/>
    </row>
    <row r="195" spans="1:16" ht="20.100000000000001" customHeight="1" x14ac:dyDescent="0.2">
      <c r="A195" s="9">
        <v>193</v>
      </c>
      <c r="B195" s="10" t="str">
        <f t="shared" si="7"/>
        <v/>
      </c>
      <c r="C195" s="10" t="str">
        <f t="shared" si="8"/>
        <v/>
      </c>
      <c r="D195" s="11"/>
      <c r="E195" s="12"/>
      <c r="F195" s="13"/>
      <c r="G195" s="14"/>
      <c r="H195" s="14"/>
      <c r="I195" s="16" t="str">
        <f t="shared" si="9"/>
        <v/>
      </c>
      <c r="J195" s="13"/>
      <c r="K195" s="12"/>
      <c r="L195" s="12"/>
      <c r="M195" s="12"/>
      <c r="N195" s="12"/>
      <c r="O195" s="13"/>
      <c r="P195" s="13"/>
    </row>
    <row r="196" spans="1:16" ht="20.100000000000001" customHeight="1" x14ac:dyDescent="0.2">
      <c r="A196" s="9">
        <v>194</v>
      </c>
      <c r="B196" s="10" t="str">
        <f t="shared" ref="B196:B259" si="10">IF(D196&lt;&gt;"",YEAR(D196),"")</f>
        <v/>
      </c>
      <c r="C196" s="10" t="str">
        <f t="shared" ref="C196:C259" si="11">IF(D196&lt;&gt;"",MONTH(D196),"")</f>
        <v/>
      </c>
      <c r="D196" s="11"/>
      <c r="E196" s="12"/>
      <c r="F196" s="13"/>
      <c r="G196" s="14"/>
      <c r="H196" s="14"/>
      <c r="I196" s="16" t="str">
        <f t="shared" ref="I196:I259" si="12">IF(AND(G196="",H196=""),"",G196+H196)</f>
        <v/>
      </c>
      <c r="J196" s="13"/>
      <c r="K196" s="12"/>
      <c r="L196" s="12"/>
      <c r="M196" s="12"/>
      <c r="N196" s="12"/>
      <c r="O196" s="13"/>
      <c r="P196" s="13"/>
    </row>
    <row r="197" spans="1:16" ht="20.100000000000001" customHeight="1" x14ac:dyDescent="0.2">
      <c r="A197" s="9">
        <v>195</v>
      </c>
      <c r="B197" s="10" t="str">
        <f t="shared" si="10"/>
        <v/>
      </c>
      <c r="C197" s="10" t="str">
        <f t="shared" si="11"/>
        <v/>
      </c>
      <c r="D197" s="11"/>
      <c r="E197" s="12"/>
      <c r="F197" s="13"/>
      <c r="G197" s="14"/>
      <c r="H197" s="14"/>
      <c r="I197" s="16" t="str">
        <f t="shared" si="12"/>
        <v/>
      </c>
      <c r="J197" s="13"/>
      <c r="K197" s="12"/>
      <c r="L197" s="12"/>
      <c r="M197" s="12"/>
      <c r="N197" s="12"/>
      <c r="O197" s="13"/>
      <c r="P197" s="13"/>
    </row>
    <row r="198" spans="1:16" ht="20.100000000000001" customHeight="1" x14ac:dyDescent="0.2">
      <c r="A198" s="9">
        <v>196</v>
      </c>
      <c r="B198" s="10" t="str">
        <f t="shared" si="10"/>
        <v/>
      </c>
      <c r="C198" s="10" t="str">
        <f t="shared" si="11"/>
        <v/>
      </c>
      <c r="D198" s="11"/>
      <c r="E198" s="12"/>
      <c r="F198" s="13"/>
      <c r="G198" s="14"/>
      <c r="H198" s="14"/>
      <c r="I198" s="16" t="str">
        <f t="shared" si="12"/>
        <v/>
      </c>
      <c r="J198" s="13"/>
      <c r="K198" s="12"/>
      <c r="L198" s="12"/>
      <c r="M198" s="12"/>
      <c r="N198" s="12"/>
      <c r="O198" s="13"/>
      <c r="P198" s="13"/>
    </row>
    <row r="199" spans="1:16" ht="20.100000000000001" customHeight="1" x14ac:dyDescent="0.2">
      <c r="A199" s="9">
        <v>197</v>
      </c>
      <c r="B199" s="10" t="str">
        <f t="shared" si="10"/>
        <v/>
      </c>
      <c r="C199" s="10" t="str">
        <f t="shared" si="11"/>
        <v/>
      </c>
      <c r="D199" s="11"/>
      <c r="E199" s="12"/>
      <c r="F199" s="13"/>
      <c r="G199" s="14"/>
      <c r="H199" s="14"/>
      <c r="I199" s="16" t="str">
        <f t="shared" si="12"/>
        <v/>
      </c>
      <c r="J199" s="13"/>
      <c r="K199" s="12"/>
      <c r="L199" s="12"/>
      <c r="M199" s="12"/>
      <c r="N199" s="12"/>
      <c r="O199" s="13"/>
      <c r="P199" s="13"/>
    </row>
    <row r="200" spans="1:16" ht="20.100000000000001" customHeight="1" x14ac:dyDescent="0.2">
      <c r="A200" s="9">
        <v>198</v>
      </c>
      <c r="B200" s="10" t="str">
        <f t="shared" si="10"/>
        <v/>
      </c>
      <c r="C200" s="10" t="str">
        <f t="shared" si="11"/>
        <v/>
      </c>
      <c r="D200" s="11"/>
      <c r="E200" s="12"/>
      <c r="F200" s="13"/>
      <c r="G200" s="14"/>
      <c r="H200" s="14"/>
      <c r="I200" s="16" t="str">
        <f t="shared" si="12"/>
        <v/>
      </c>
      <c r="J200" s="13"/>
      <c r="K200" s="12"/>
      <c r="L200" s="12"/>
      <c r="M200" s="12"/>
      <c r="N200" s="12"/>
      <c r="O200" s="13"/>
      <c r="P200" s="13"/>
    </row>
    <row r="201" spans="1:16" ht="20.100000000000001" customHeight="1" x14ac:dyDescent="0.2">
      <c r="A201" s="9">
        <v>199</v>
      </c>
      <c r="B201" s="10" t="str">
        <f t="shared" si="10"/>
        <v/>
      </c>
      <c r="C201" s="10" t="str">
        <f t="shared" si="11"/>
        <v/>
      </c>
      <c r="D201" s="11"/>
      <c r="E201" s="12"/>
      <c r="F201" s="13"/>
      <c r="G201" s="14"/>
      <c r="H201" s="14"/>
      <c r="I201" s="16" t="str">
        <f t="shared" si="12"/>
        <v/>
      </c>
      <c r="J201" s="13"/>
      <c r="K201" s="12"/>
      <c r="L201" s="12"/>
      <c r="M201" s="12"/>
      <c r="N201" s="12"/>
      <c r="O201" s="13"/>
      <c r="P201" s="13"/>
    </row>
    <row r="202" spans="1:16" ht="20.100000000000001" customHeight="1" x14ac:dyDescent="0.2">
      <c r="A202" s="9">
        <v>200</v>
      </c>
      <c r="B202" s="10" t="str">
        <f t="shared" si="10"/>
        <v/>
      </c>
      <c r="C202" s="10" t="str">
        <f t="shared" si="11"/>
        <v/>
      </c>
      <c r="D202" s="11"/>
      <c r="E202" s="12"/>
      <c r="F202" s="13"/>
      <c r="G202" s="14"/>
      <c r="H202" s="14"/>
      <c r="I202" s="16" t="str">
        <f t="shared" si="12"/>
        <v/>
      </c>
      <c r="J202" s="13"/>
      <c r="K202" s="12"/>
      <c r="L202" s="12"/>
      <c r="M202" s="12"/>
      <c r="N202" s="12"/>
      <c r="O202" s="13"/>
      <c r="P202" s="13"/>
    </row>
    <row r="203" spans="1:16" ht="20.100000000000001" customHeight="1" x14ac:dyDescent="0.2">
      <c r="A203" s="9">
        <v>201</v>
      </c>
      <c r="B203" s="10" t="str">
        <f t="shared" si="10"/>
        <v/>
      </c>
      <c r="C203" s="10" t="str">
        <f t="shared" si="11"/>
        <v/>
      </c>
      <c r="D203" s="11"/>
      <c r="E203" s="12"/>
      <c r="F203" s="13"/>
      <c r="G203" s="14"/>
      <c r="H203" s="14"/>
      <c r="I203" s="16" t="str">
        <f t="shared" si="12"/>
        <v/>
      </c>
      <c r="J203" s="13"/>
      <c r="K203" s="12"/>
      <c r="L203" s="12"/>
      <c r="M203" s="12"/>
      <c r="N203" s="12"/>
      <c r="O203" s="13"/>
      <c r="P203" s="13"/>
    </row>
    <row r="204" spans="1:16" ht="20.100000000000001" customHeight="1" x14ac:dyDescent="0.2">
      <c r="A204" s="9">
        <v>202</v>
      </c>
      <c r="B204" s="10" t="str">
        <f t="shared" si="10"/>
        <v/>
      </c>
      <c r="C204" s="10" t="str">
        <f t="shared" si="11"/>
        <v/>
      </c>
      <c r="D204" s="11"/>
      <c r="E204" s="12"/>
      <c r="F204" s="13"/>
      <c r="G204" s="14"/>
      <c r="H204" s="14"/>
      <c r="I204" s="16" t="str">
        <f t="shared" si="12"/>
        <v/>
      </c>
      <c r="J204" s="13"/>
      <c r="K204" s="12"/>
      <c r="L204" s="12"/>
      <c r="M204" s="12"/>
      <c r="N204" s="12"/>
      <c r="O204" s="13"/>
      <c r="P204" s="13"/>
    </row>
    <row r="205" spans="1:16" ht="20.100000000000001" customHeight="1" x14ac:dyDescent="0.2">
      <c r="A205" s="9">
        <v>203</v>
      </c>
      <c r="B205" s="10" t="str">
        <f t="shared" si="10"/>
        <v/>
      </c>
      <c r="C205" s="10" t="str">
        <f t="shared" si="11"/>
        <v/>
      </c>
      <c r="D205" s="11"/>
      <c r="E205" s="12"/>
      <c r="F205" s="13"/>
      <c r="G205" s="14"/>
      <c r="H205" s="14"/>
      <c r="I205" s="16" t="str">
        <f t="shared" si="12"/>
        <v/>
      </c>
      <c r="J205" s="13"/>
      <c r="K205" s="12"/>
      <c r="L205" s="12"/>
      <c r="M205" s="12"/>
      <c r="N205" s="12"/>
      <c r="O205" s="13"/>
      <c r="P205" s="13"/>
    </row>
    <row r="206" spans="1:16" ht="20.100000000000001" customHeight="1" x14ac:dyDescent="0.2">
      <c r="A206" s="9">
        <v>204</v>
      </c>
      <c r="B206" s="10" t="str">
        <f t="shared" si="10"/>
        <v/>
      </c>
      <c r="C206" s="10" t="str">
        <f t="shared" si="11"/>
        <v/>
      </c>
      <c r="D206" s="11"/>
      <c r="E206" s="12"/>
      <c r="F206" s="13"/>
      <c r="G206" s="14"/>
      <c r="H206" s="14"/>
      <c r="I206" s="16" t="str">
        <f t="shared" si="12"/>
        <v/>
      </c>
      <c r="J206" s="13"/>
      <c r="K206" s="12"/>
      <c r="L206" s="12"/>
      <c r="M206" s="12"/>
      <c r="N206" s="12"/>
      <c r="O206" s="13"/>
      <c r="P206" s="13"/>
    </row>
    <row r="207" spans="1:16" ht="20.100000000000001" customHeight="1" x14ac:dyDescent="0.2">
      <c r="A207" s="9">
        <v>205</v>
      </c>
      <c r="B207" s="10" t="str">
        <f t="shared" si="10"/>
        <v/>
      </c>
      <c r="C207" s="10" t="str">
        <f t="shared" si="11"/>
        <v/>
      </c>
      <c r="D207" s="11"/>
      <c r="E207" s="12"/>
      <c r="F207" s="13"/>
      <c r="G207" s="14"/>
      <c r="H207" s="14"/>
      <c r="I207" s="16" t="str">
        <f t="shared" si="12"/>
        <v/>
      </c>
      <c r="J207" s="13"/>
      <c r="K207" s="12"/>
      <c r="L207" s="12"/>
      <c r="M207" s="12"/>
      <c r="N207" s="12"/>
      <c r="O207" s="13"/>
      <c r="P207" s="13"/>
    </row>
    <row r="208" spans="1:16" ht="20.100000000000001" customHeight="1" x14ac:dyDescent="0.2">
      <c r="A208" s="9">
        <v>206</v>
      </c>
      <c r="B208" s="10" t="str">
        <f t="shared" si="10"/>
        <v/>
      </c>
      <c r="C208" s="10" t="str">
        <f t="shared" si="11"/>
        <v/>
      </c>
      <c r="D208" s="11"/>
      <c r="E208" s="12"/>
      <c r="F208" s="13"/>
      <c r="G208" s="14"/>
      <c r="H208" s="14"/>
      <c r="I208" s="16" t="str">
        <f t="shared" si="12"/>
        <v/>
      </c>
      <c r="J208" s="13"/>
      <c r="K208" s="12"/>
      <c r="L208" s="12"/>
      <c r="M208" s="12"/>
      <c r="N208" s="12"/>
      <c r="O208" s="13"/>
      <c r="P208" s="13"/>
    </row>
    <row r="209" spans="1:16" ht="20.100000000000001" customHeight="1" x14ac:dyDescent="0.2">
      <c r="A209" s="9">
        <v>207</v>
      </c>
      <c r="B209" s="10" t="str">
        <f t="shared" si="10"/>
        <v/>
      </c>
      <c r="C209" s="10" t="str">
        <f t="shared" si="11"/>
        <v/>
      </c>
      <c r="D209" s="11"/>
      <c r="E209" s="12"/>
      <c r="F209" s="13"/>
      <c r="G209" s="14"/>
      <c r="H209" s="14"/>
      <c r="I209" s="16" t="str">
        <f t="shared" si="12"/>
        <v/>
      </c>
      <c r="J209" s="13"/>
      <c r="K209" s="12"/>
      <c r="L209" s="12"/>
      <c r="M209" s="12"/>
      <c r="N209" s="12"/>
      <c r="O209" s="13"/>
      <c r="P209" s="13"/>
    </row>
    <row r="210" spans="1:16" ht="20.100000000000001" customHeight="1" x14ac:dyDescent="0.2">
      <c r="A210" s="9">
        <v>208</v>
      </c>
      <c r="B210" s="10" t="str">
        <f t="shared" si="10"/>
        <v/>
      </c>
      <c r="C210" s="10" t="str">
        <f t="shared" si="11"/>
        <v/>
      </c>
      <c r="D210" s="11"/>
      <c r="E210" s="12"/>
      <c r="F210" s="13"/>
      <c r="G210" s="14"/>
      <c r="H210" s="14"/>
      <c r="I210" s="16" t="str">
        <f t="shared" si="12"/>
        <v/>
      </c>
      <c r="J210" s="13"/>
      <c r="K210" s="12"/>
      <c r="L210" s="12"/>
      <c r="M210" s="12"/>
      <c r="N210" s="12"/>
      <c r="O210" s="13"/>
      <c r="P210" s="13"/>
    </row>
    <row r="211" spans="1:16" ht="20.100000000000001" customHeight="1" x14ac:dyDescent="0.2">
      <c r="A211" s="9">
        <v>209</v>
      </c>
      <c r="B211" s="10" t="str">
        <f t="shared" si="10"/>
        <v/>
      </c>
      <c r="C211" s="10" t="str">
        <f t="shared" si="11"/>
        <v/>
      </c>
      <c r="D211" s="11"/>
      <c r="E211" s="12"/>
      <c r="F211" s="13"/>
      <c r="G211" s="14"/>
      <c r="H211" s="14"/>
      <c r="I211" s="16" t="str">
        <f t="shared" si="12"/>
        <v/>
      </c>
      <c r="J211" s="13"/>
      <c r="K211" s="12"/>
      <c r="L211" s="12"/>
      <c r="M211" s="12"/>
      <c r="N211" s="12"/>
      <c r="O211" s="13"/>
      <c r="P211" s="13"/>
    </row>
    <row r="212" spans="1:16" ht="20.100000000000001" customHeight="1" x14ac:dyDescent="0.2">
      <c r="A212" s="9">
        <v>210</v>
      </c>
      <c r="B212" s="10" t="str">
        <f t="shared" si="10"/>
        <v/>
      </c>
      <c r="C212" s="10" t="str">
        <f t="shared" si="11"/>
        <v/>
      </c>
      <c r="D212" s="11"/>
      <c r="E212" s="12"/>
      <c r="F212" s="13"/>
      <c r="G212" s="14"/>
      <c r="H212" s="14"/>
      <c r="I212" s="16" t="str">
        <f t="shared" si="12"/>
        <v/>
      </c>
      <c r="J212" s="13"/>
      <c r="K212" s="12"/>
      <c r="L212" s="12"/>
      <c r="M212" s="12"/>
      <c r="N212" s="12"/>
      <c r="O212" s="13"/>
      <c r="P212" s="13"/>
    </row>
    <row r="213" spans="1:16" ht="20.100000000000001" customHeight="1" x14ac:dyDescent="0.2">
      <c r="A213" s="9">
        <v>211</v>
      </c>
      <c r="B213" s="10" t="str">
        <f t="shared" si="10"/>
        <v/>
      </c>
      <c r="C213" s="10" t="str">
        <f t="shared" si="11"/>
        <v/>
      </c>
      <c r="D213" s="11"/>
      <c r="E213" s="12"/>
      <c r="F213" s="13"/>
      <c r="G213" s="14"/>
      <c r="H213" s="14"/>
      <c r="I213" s="16" t="str">
        <f t="shared" si="12"/>
        <v/>
      </c>
      <c r="J213" s="13"/>
      <c r="K213" s="12"/>
      <c r="L213" s="12"/>
      <c r="M213" s="12"/>
      <c r="N213" s="12"/>
      <c r="O213" s="13"/>
      <c r="P213" s="13"/>
    </row>
    <row r="214" spans="1:16" ht="20.100000000000001" customHeight="1" x14ac:dyDescent="0.2">
      <c r="A214" s="9">
        <v>212</v>
      </c>
      <c r="B214" s="10" t="str">
        <f t="shared" si="10"/>
        <v/>
      </c>
      <c r="C214" s="10" t="str">
        <f t="shared" si="11"/>
        <v/>
      </c>
      <c r="D214" s="11"/>
      <c r="E214" s="12"/>
      <c r="F214" s="13"/>
      <c r="G214" s="14"/>
      <c r="H214" s="14"/>
      <c r="I214" s="16" t="str">
        <f t="shared" si="12"/>
        <v/>
      </c>
      <c r="J214" s="13"/>
      <c r="K214" s="12"/>
      <c r="L214" s="12"/>
      <c r="M214" s="12"/>
      <c r="N214" s="12"/>
      <c r="O214" s="13"/>
      <c r="P214" s="13"/>
    </row>
    <row r="215" spans="1:16" ht="20.100000000000001" customHeight="1" x14ac:dyDescent="0.2">
      <c r="A215" s="9">
        <v>213</v>
      </c>
      <c r="B215" s="10" t="str">
        <f t="shared" si="10"/>
        <v/>
      </c>
      <c r="C215" s="10" t="str">
        <f t="shared" si="11"/>
        <v/>
      </c>
      <c r="D215" s="11"/>
      <c r="E215" s="12"/>
      <c r="F215" s="13"/>
      <c r="G215" s="14"/>
      <c r="H215" s="14"/>
      <c r="I215" s="16" t="str">
        <f t="shared" si="12"/>
        <v/>
      </c>
      <c r="J215" s="13"/>
      <c r="K215" s="12"/>
      <c r="L215" s="12"/>
      <c r="M215" s="12"/>
      <c r="N215" s="12"/>
      <c r="O215" s="13"/>
      <c r="P215" s="13"/>
    </row>
    <row r="216" spans="1:16" ht="20.100000000000001" customHeight="1" x14ac:dyDescent="0.2">
      <c r="A216" s="9">
        <v>214</v>
      </c>
      <c r="B216" s="10" t="str">
        <f t="shared" si="10"/>
        <v/>
      </c>
      <c r="C216" s="10" t="str">
        <f t="shared" si="11"/>
        <v/>
      </c>
      <c r="D216" s="11"/>
      <c r="E216" s="12"/>
      <c r="F216" s="13"/>
      <c r="G216" s="14"/>
      <c r="H216" s="14"/>
      <c r="I216" s="16" t="str">
        <f t="shared" si="12"/>
        <v/>
      </c>
      <c r="J216" s="13"/>
      <c r="K216" s="12"/>
      <c r="L216" s="12"/>
      <c r="M216" s="12"/>
      <c r="N216" s="12"/>
      <c r="O216" s="13"/>
      <c r="P216" s="13"/>
    </row>
    <row r="217" spans="1:16" ht="20.100000000000001" customHeight="1" x14ac:dyDescent="0.2">
      <c r="A217" s="9">
        <v>215</v>
      </c>
      <c r="B217" s="10" t="str">
        <f t="shared" si="10"/>
        <v/>
      </c>
      <c r="C217" s="10" t="str">
        <f t="shared" si="11"/>
        <v/>
      </c>
      <c r="D217" s="11"/>
      <c r="E217" s="12"/>
      <c r="F217" s="13"/>
      <c r="G217" s="14"/>
      <c r="H217" s="14"/>
      <c r="I217" s="16" t="str">
        <f t="shared" si="12"/>
        <v/>
      </c>
      <c r="J217" s="13"/>
      <c r="K217" s="12"/>
      <c r="L217" s="12"/>
      <c r="M217" s="12"/>
      <c r="N217" s="12"/>
      <c r="O217" s="13"/>
      <c r="P217" s="13"/>
    </row>
    <row r="218" spans="1:16" ht="20.100000000000001" customHeight="1" x14ac:dyDescent="0.2">
      <c r="A218" s="9">
        <v>216</v>
      </c>
      <c r="B218" s="10" t="str">
        <f t="shared" si="10"/>
        <v/>
      </c>
      <c r="C218" s="10" t="str">
        <f t="shared" si="11"/>
        <v/>
      </c>
      <c r="D218" s="11"/>
      <c r="E218" s="12"/>
      <c r="F218" s="13"/>
      <c r="G218" s="14"/>
      <c r="H218" s="14"/>
      <c r="I218" s="16" t="str">
        <f t="shared" si="12"/>
        <v/>
      </c>
      <c r="J218" s="13"/>
      <c r="K218" s="12"/>
      <c r="L218" s="12"/>
      <c r="M218" s="12"/>
      <c r="N218" s="12"/>
      <c r="O218" s="13"/>
      <c r="P218" s="13"/>
    </row>
    <row r="219" spans="1:16" ht="20.100000000000001" customHeight="1" x14ac:dyDescent="0.2">
      <c r="A219" s="9">
        <v>217</v>
      </c>
      <c r="B219" s="10" t="str">
        <f t="shared" si="10"/>
        <v/>
      </c>
      <c r="C219" s="10" t="str">
        <f t="shared" si="11"/>
        <v/>
      </c>
      <c r="D219" s="11"/>
      <c r="E219" s="12"/>
      <c r="F219" s="13"/>
      <c r="G219" s="14"/>
      <c r="H219" s="14"/>
      <c r="I219" s="16" t="str">
        <f t="shared" si="12"/>
        <v/>
      </c>
      <c r="J219" s="13"/>
      <c r="K219" s="12"/>
      <c r="L219" s="12"/>
      <c r="M219" s="12"/>
      <c r="N219" s="12"/>
      <c r="O219" s="13"/>
      <c r="P219" s="13"/>
    </row>
    <row r="220" spans="1:16" ht="20.100000000000001" customHeight="1" x14ac:dyDescent="0.2">
      <c r="A220" s="9">
        <v>218</v>
      </c>
      <c r="B220" s="10" t="str">
        <f t="shared" si="10"/>
        <v/>
      </c>
      <c r="C220" s="10" t="str">
        <f t="shared" si="11"/>
        <v/>
      </c>
      <c r="D220" s="11"/>
      <c r="E220" s="12"/>
      <c r="F220" s="13"/>
      <c r="G220" s="14"/>
      <c r="H220" s="14"/>
      <c r="I220" s="16" t="str">
        <f t="shared" si="12"/>
        <v/>
      </c>
      <c r="J220" s="13"/>
      <c r="K220" s="12"/>
      <c r="L220" s="12"/>
      <c r="M220" s="12"/>
      <c r="N220" s="12"/>
      <c r="O220" s="13"/>
      <c r="P220" s="13"/>
    </row>
    <row r="221" spans="1:16" ht="20.100000000000001" customHeight="1" x14ac:dyDescent="0.2">
      <c r="A221" s="9">
        <v>219</v>
      </c>
      <c r="B221" s="10" t="str">
        <f t="shared" si="10"/>
        <v/>
      </c>
      <c r="C221" s="10" t="str">
        <f t="shared" si="11"/>
        <v/>
      </c>
      <c r="D221" s="11"/>
      <c r="E221" s="12"/>
      <c r="F221" s="13"/>
      <c r="G221" s="14"/>
      <c r="H221" s="14"/>
      <c r="I221" s="16" t="str">
        <f t="shared" si="12"/>
        <v/>
      </c>
      <c r="J221" s="13"/>
      <c r="K221" s="12"/>
      <c r="L221" s="12"/>
      <c r="M221" s="12"/>
      <c r="N221" s="12"/>
      <c r="O221" s="13"/>
      <c r="P221" s="13"/>
    </row>
    <row r="222" spans="1:16" ht="20.100000000000001" customHeight="1" x14ac:dyDescent="0.2">
      <c r="A222" s="9">
        <v>220</v>
      </c>
      <c r="B222" s="10" t="str">
        <f t="shared" si="10"/>
        <v/>
      </c>
      <c r="C222" s="10" t="str">
        <f t="shared" si="11"/>
        <v/>
      </c>
      <c r="D222" s="11"/>
      <c r="E222" s="12"/>
      <c r="F222" s="13"/>
      <c r="G222" s="14"/>
      <c r="H222" s="14"/>
      <c r="I222" s="16" t="str">
        <f t="shared" si="12"/>
        <v/>
      </c>
      <c r="J222" s="13"/>
      <c r="K222" s="12"/>
      <c r="L222" s="12"/>
      <c r="M222" s="12"/>
      <c r="N222" s="12"/>
      <c r="O222" s="13"/>
      <c r="P222" s="13"/>
    </row>
    <row r="223" spans="1:16" ht="20.100000000000001" customHeight="1" x14ac:dyDescent="0.2">
      <c r="A223" s="9">
        <v>221</v>
      </c>
      <c r="B223" s="10" t="str">
        <f t="shared" si="10"/>
        <v/>
      </c>
      <c r="C223" s="10" t="str">
        <f t="shared" si="11"/>
        <v/>
      </c>
      <c r="D223" s="11"/>
      <c r="E223" s="12"/>
      <c r="F223" s="13"/>
      <c r="G223" s="14"/>
      <c r="H223" s="14"/>
      <c r="I223" s="16" t="str">
        <f t="shared" si="12"/>
        <v/>
      </c>
      <c r="J223" s="13"/>
      <c r="K223" s="12"/>
      <c r="L223" s="12"/>
      <c r="M223" s="12"/>
      <c r="N223" s="12"/>
      <c r="O223" s="13"/>
      <c r="P223" s="13"/>
    </row>
    <row r="224" spans="1:16" ht="20.100000000000001" customHeight="1" x14ac:dyDescent="0.2">
      <c r="A224" s="9">
        <v>222</v>
      </c>
      <c r="B224" s="10" t="str">
        <f t="shared" si="10"/>
        <v/>
      </c>
      <c r="C224" s="10" t="str">
        <f t="shared" si="11"/>
        <v/>
      </c>
      <c r="D224" s="11"/>
      <c r="E224" s="12"/>
      <c r="F224" s="13"/>
      <c r="G224" s="14"/>
      <c r="H224" s="14"/>
      <c r="I224" s="16" t="str">
        <f t="shared" si="12"/>
        <v/>
      </c>
      <c r="J224" s="13"/>
      <c r="K224" s="12"/>
      <c r="L224" s="12"/>
      <c r="M224" s="12"/>
      <c r="N224" s="12"/>
      <c r="O224" s="13"/>
      <c r="P224" s="13"/>
    </row>
    <row r="225" spans="1:16" ht="20.100000000000001" customHeight="1" x14ac:dyDescent="0.2">
      <c r="A225" s="9">
        <v>223</v>
      </c>
      <c r="B225" s="10" t="str">
        <f t="shared" si="10"/>
        <v/>
      </c>
      <c r="C225" s="10" t="str">
        <f t="shared" si="11"/>
        <v/>
      </c>
      <c r="D225" s="11"/>
      <c r="E225" s="12"/>
      <c r="F225" s="13"/>
      <c r="G225" s="14"/>
      <c r="H225" s="14"/>
      <c r="I225" s="16" t="str">
        <f t="shared" si="12"/>
        <v/>
      </c>
      <c r="J225" s="13"/>
      <c r="K225" s="12"/>
      <c r="L225" s="12"/>
      <c r="M225" s="12"/>
      <c r="N225" s="12"/>
      <c r="O225" s="13"/>
      <c r="P225" s="13"/>
    </row>
    <row r="226" spans="1:16" ht="20.100000000000001" customHeight="1" x14ac:dyDescent="0.2">
      <c r="A226" s="9">
        <v>224</v>
      </c>
      <c r="B226" s="10" t="str">
        <f t="shared" si="10"/>
        <v/>
      </c>
      <c r="C226" s="10" t="str">
        <f t="shared" si="11"/>
        <v/>
      </c>
      <c r="D226" s="11"/>
      <c r="E226" s="12"/>
      <c r="F226" s="13"/>
      <c r="G226" s="14"/>
      <c r="H226" s="14"/>
      <c r="I226" s="16" t="str">
        <f t="shared" si="12"/>
        <v/>
      </c>
      <c r="J226" s="13"/>
      <c r="K226" s="12"/>
      <c r="L226" s="12"/>
      <c r="M226" s="12"/>
      <c r="N226" s="12"/>
      <c r="O226" s="13"/>
      <c r="P226" s="13"/>
    </row>
    <row r="227" spans="1:16" ht="20.100000000000001" customHeight="1" x14ac:dyDescent="0.2">
      <c r="A227" s="9">
        <v>225</v>
      </c>
      <c r="B227" s="10" t="str">
        <f t="shared" si="10"/>
        <v/>
      </c>
      <c r="C227" s="10" t="str">
        <f t="shared" si="11"/>
        <v/>
      </c>
      <c r="D227" s="11"/>
      <c r="E227" s="12"/>
      <c r="F227" s="13"/>
      <c r="G227" s="14"/>
      <c r="H227" s="14"/>
      <c r="I227" s="16" t="str">
        <f t="shared" si="12"/>
        <v/>
      </c>
      <c r="J227" s="13"/>
      <c r="K227" s="12"/>
      <c r="L227" s="12"/>
      <c r="M227" s="12"/>
      <c r="N227" s="12"/>
      <c r="O227" s="13"/>
      <c r="P227" s="13"/>
    </row>
    <row r="228" spans="1:16" ht="20.100000000000001" customHeight="1" x14ac:dyDescent="0.2">
      <c r="A228" s="9">
        <v>226</v>
      </c>
      <c r="B228" s="10" t="str">
        <f t="shared" si="10"/>
        <v/>
      </c>
      <c r="C228" s="10" t="str">
        <f t="shared" si="11"/>
        <v/>
      </c>
      <c r="D228" s="11"/>
      <c r="E228" s="12"/>
      <c r="F228" s="13"/>
      <c r="G228" s="14"/>
      <c r="H228" s="14"/>
      <c r="I228" s="16" t="str">
        <f t="shared" si="12"/>
        <v/>
      </c>
      <c r="J228" s="13"/>
      <c r="K228" s="12"/>
      <c r="L228" s="12"/>
      <c r="M228" s="12"/>
      <c r="N228" s="12"/>
      <c r="O228" s="13"/>
      <c r="P228" s="13"/>
    </row>
    <row r="229" spans="1:16" ht="20.100000000000001" customHeight="1" x14ac:dyDescent="0.2">
      <c r="A229" s="9">
        <v>227</v>
      </c>
      <c r="B229" s="10" t="str">
        <f t="shared" si="10"/>
        <v/>
      </c>
      <c r="C229" s="10" t="str">
        <f t="shared" si="11"/>
        <v/>
      </c>
      <c r="D229" s="11"/>
      <c r="E229" s="12"/>
      <c r="F229" s="13"/>
      <c r="G229" s="14"/>
      <c r="H229" s="14"/>
      <c r="I229" s="16" t="str">
        <f t="shared" si="12"/>
        <v/>
      </c>
      <c r="J229" s="13"/>
      <c r="K229" s="12"/>
      <c r="L229" s="12"/>
      <c r="M229" s="12"/>
      <c r="N229" s="12"/>
      <c r="O229" s="13"/>
      <c r="P229" s="13"/>
    </row>
    <row r="230" spans="1:16" ht="20.100000000000001" customHeight="1" x14ac:dyDescent="0.2">
      <c r="A230" s="9">
        <v>228</v>
      </c>
      <c r="B230" s="10" t="str">
        <f t="shared" si="10"/>
        <v/>
      </c>
      <c r="C230" s="10" t="str">
        <f t="shared" si="11"/>
        <v/>
      </c>
      <c r="D230" s="11"/>
      <c r="E230" s="12"/>
      <c r="F230" s="13"/>
      <c r="G230" s="14"/>
      <c r="H230" s="14"/>
      <c r="I230" s="16" t="str">
        <f t="shared" si="12"/>
        <v/>
      </c>
      <c r="J230" s="13"/>
      <c r="K230" s="12"/>
      <c r="L230" s="12"/>
      <c r="M230" s="12"/>
      <c r="N230" s="12"/>
      <c r="O230" s="13"/>
      <c r="P230" s="13"/>
    </row>
    <row r="231" spans="1:16" ht="20.100000000000001" customHeight="1" x14ac:dyDescent="0.2">
      <c r="A231" s="9">
        <v>229</v>
      </c>
      <c r="B231" s="10" t="str">
        <f t="shared" si="10"/>
        <v/>
      </c>
      <c r="C231" s="10" t="str">
        <f t="shared" si="11"/>
        <v/>
      </c>
      <c r="D231" s="11"/>
      <c r="E231" s="12"/>
      <c r="F231" s="13"/>
      <c r="G231" s="14"/>
      <c r="H231" s="14"/>
      <c r="I231" s="16" t="str">
        <f t="shared" si="12"/>
        <v/>
      </c>
      <c r="J231" s="13"/>
      <c r="K231" s="12"/>
      <c r="L231" s="12"/>
      <c r="M231" s="12"/>
      <c r="N231" s="12"/>
      <c r="O231" s="13"/>
      <c r="P231" s="13"/>
    </row>
    <row r="232" spans="1:16" ht="20.100000000000001" customHeight="1" x14ac:dyDescent="0.2">
      <c r="A232" s="9">
        <v>230</v>
      </c>
      <c r="B232" s="10" t="str">
        <f t="shared" si="10"/>
        <v/>
      </c>
      <c r="C232" s="10" t="str">
        <f t="shared" si="11"/>
        <v/>
      </c>
      <c r="D232" s="11"/>
      <c r="E232" s="12"/>
      <c r="F232" s="13"/>
      <c r="G232" s="14"/>
      <c r="H232" s="14"/>
      <c r="I232" s="16" t="str">
        <f t="shared" si="12"/>
        <v/>
      </c>
      <c r="J232" s="13"/>
      <c r="K232" s="12"/>
      <c r="L232" s="12"/>
      <c r="M232" s="12"/>
      <c r="N232" s="12"/>
      <c r="O232" s="13"/>
      <c r="P232" s="13"/>
    </row>
    <row r="233" spans="1:16" ht="20.100000000000001" customHeight="1" x14ac:dyDescent="0.2">
      <c r="A233" s="9">
        <v>231</v>
      </c>
      <c r="B233" s="10" t="str">
        <f t="shared" si="10"/>
        <v/>
      </c>
      <c r="C233" s="10" t="str">
        <f t="shared" si="11"/>
        <v/>
      </c>
      <c r="D233" s="11"/>
      <c r="E233" s="12"/>
      <c r="F233" s="13"/>
      <c r="G233" s="14"/>
      <c r="H233" s="14"/>
      <c r="I233" s="16" t="str">
        <f t="shared" si="12"/>
        <v/>
      </c>
      <c r="J233" s="13"/>
      <c r="K233" s="12"/>
      <c r="L233" s="12"/>
      <c r="M233" s="12"/>
      <c r="N233" s="12"/>
      <c r="O233" s="13"/>
      <c r="P233" s="13"/>
    </row>
    <row r="234" spans="1:16" ht="20.100000000000001" customHeight="1" x14ac:dyDescent="0.2">
      <c r="A234" s="9">
        <v>232</v>
      </c>
      <c r="B234" s="10" t="str">
        <f t="shared" si="10"/>
        <v/>
      </c>
      <c r="C234" s="10" t="str">
        <f t="shared" si="11"/>
        <v/>
      </c>
      <c r="D234" s="11"/>
      <c r="E234" s="12"/>
      <c r="F234" s="13"/>
      <c r="G234" s="14"/>
      <c r="H234" s="14"/>
      <c r="I234" s="16" t="str">
        <f t="shared" si="12"/>
        <v/>
      </c>
      <c r="J234" s="13"/>
      <c r="K234" s="12"/>
      <c r="L234" s="12"/>
      <c r="M234" s="12"/>
      <c r="N234" s="12"/>
      <c r="O234" s="13"/>
      <c r="P234" s="13"/>
    </row>
    <row r="235" spans="1:16" ht="20.100000000000001" customHeight="1" x14ac:dyDescent="0.2">
      <c r="A235" s="9">
        <v>233</v>
      </c>
      <c r="B235" s="10" t="str">
        <f t="shared" si="10"/>
        <v/>
      </c>
      <c r="C235" s="10" t="str">
        <f t="shared" si="11"/>
        <v/>
      </c>
      <c r="D235" s="11"/>
      <c r="E235" s="12"/>
      <c r="F235" s="13"/>
      <c r="G235" s="14"/>
      <c r="H235" s="14"/>
      <c r="I235" s="16" t="str">
        <f t="shared" si="12"/>
        <v/>
      </c>
      <c r="J235" s="13"/>
      <c r="K235" s="12"/>
      <c r="L235" s="12"/>
      <c r="M235" s="12"/>
      <c r="N235" s="12"/>
      <c r="O235" s="13"/>
      <c r="P235" s="13"/>
    </row>
    <row r="236" spans="1:16" ht="20.100000000000001" customHeight="1" x14ac:dyDescent="0.2">
      <c r="A236" s="9">
        <v>234</v>
      </c>
      <c r="B236" s="10" t="str">
        <f t="shared" si="10"/>
        <v/>
      </c>
      <c r="C236" s="10" t="str">
        <f t="shared" si="11"/>
        <v/>
      </c>
      <c r="D236" s="11"/>
      <c r="E236" s="12"/>
      <c r="F236" s="13"/>
      <c r="G236" s="14"/>
      <c r="H236" s="14"/>
      <c r="I236" s="16" t="str">
        <f t="shared" si="12"/>
        <v/>
      </c>
      <c r="J236" s="13"/>
      <c r="K236" s="12"/>
      <c r="L236" s="12"/>
      <c r="M236" s="12"/>
      <c r="N236" s="12"/>
      <c r="O236" s="13"/>
      <c r="P236" s="13"/>
    </row>
    <row r="237" spans="1:16" ht="20.100000000000001" customHeight="1" x14ac:dyDescent="0.2">
      <c r="A237" s="9">
        <v>235</v>
      </c>
      <c r="B237" s="10" t="str">
        <f t="shared" si="10"/>
        <v/>
      </c>
      <c r="C237" s="10" t="str">
        <f t="shared" si="11"/>
        <v/>
      </c>
      <c r="D237" s="11"/>
      <c r="E237" s="12"/>
      <c r="F237" s="13"/>
      <c r="G237" s="14"/>
      <c r="H237" s="14"/>
      <c r="I237" s="16" t="str">
        <f t="shared" si="12"/>
        <v/>
      </c>
      <c r="J237" s="13"/>
      <c r="K237" s="12"/>
      <c r="L237" s="12"/>
      <c r="M237" s="12"/>
      <c r="N237" s="12"/>
      <c r="O237" s="13"/>
      <c r="P237" s="13"/>
    </row>
    <row r="238" spans="1:16" ht="20.100000000000001" customHeight="1" x14ac:dyDescent="0.2">
      <c r="A238" s="9">
        <v>236</v>
      </c>
      <c r="B238" s="10" t="str">
        <f t="shared" si="10"/>
        <v/>
      </c>
      <c r="C238" s="10" t="str">
        <f t="shared" si="11"/>
        <v/>
      </c>
      <c r="D238" s="11"/>
      <c r="E238" s="12"/>
      <c r="F238" s="13"/>
      <c r="G238" s="14"/>
      <c r="H238" s="14"/>
      <c r="I238" s="16" t="str">
        <f t="shared" si="12"/>
        <v/>
      </c>
      <c r="J238" s="13"/>
      <c r="K238" s="12"/>
      <c r="L238" s="12"/>
      <c r="M238" s="12"/>
      <c r="N238" s="12"/>
      <c r="O238" s="13"/>
      <c r="P238" s="13"/>
    </row>
    <row r="239" spans="1:16" ht="20.100000000000001" customHeight="1" x14ac:dyDescent="0.2">
      <c r="A239" s="9">
        <v>237</v>
      </c>
      <c r="B239" s="10" t="str">
        <f t="shared" si="10"/>
        <v/>
      </c>
      <c r="C239" s="10" t="str">
        <f t="shared" si="11"/>
        <v/>
      </c>
      <c r="D239" s="11"/>
      <c r="E239" s="12"/>
      <c r="F239" s="13"/>
      <c r="G239" s="14"/>
      <c r="H239" s="14"/>
      <c r="I239" s="16" t="str">
        <f t="shared" si="12"/>
        <v/>
      </c>
      <c r="J239" s="13"/>
      <c r="K239" s="12"/>
      <c r="L239" s="12"/>
      <c r="M239" s="12"/>
      <c r="N239" s="12"/>
      <c r="O239" s="13"/>
      <c r="P239" s="13"/>
    </row>
    <row r="240" spans="1:16" ht="20.100000000000001" customHeight="1" x14ac:dyDescent="0.2">
      <c r="A240" s="9">
        <v>238</v>
      </c>
      <c r="B240" s="10" t="str">
        <f t="shared" si="10"/>
        <v/>
      </c>
      <c r="C240" s="10" t="str">
        <f t="shared" si="11"/>
        <v/>
      </c>
      <c r="D240" s="11"/>
      <c r="E240" s="12"/>
      <c r="F240" s="13"/>
      <c r="G240" s="14"/>
      <c r="H240" s="14"/>
      <c r="I240" s="16" t="str">
        <f t="shared" si="12"/>
        <v/>
      </c>
      <c r="J240" s="13"/>
      <c r="K240" s="12"/>
      <c r="L240" s="12"/>
      <c r="M240" s="12"/>
      <c r="N240" s="12"/>
      <c r="O240" s="13"/>
      <c r="P240" s="13"/>
    </row>
    <row r="241" spans="1:16" ht="20.100000000000001" customHeight="1" x14ac:dyDescent="0.2">
      <c r="A241" s="9">
        <v>239</v>
      </c>
      <c r="B241" s="10" t="str">
        <f t="shared" si="10"/>
        <v/>
      </c>
      <c r="C241" s="10" t="str">
        <f t="shared" si="11"/>
        <v/>
      </c>
      <c r="D241" s="11"/>
      <c r="E241" s="12"/>
      <c r="F241" s="13"/>
      <c r="G241" s="14"/>
      <c r="H241" s="14"/>
      <c r="I241" s="16" t="str">
        <f t="shared" si="12"/>
        <v/>
      </c>
      <c r="J241" s="13"/>
      <c r="K241" s="12"/>
      <c r="L241" s="12"/>
      <c r="M241" s="12"/>
      <c r="N241" s="12"/>
      <c r="O241" s="13"/>
      <c r="P241" s="13"/>
    </row>
    <row r="242" spans="1:16" ht="20.100000000000001" customHeight="1" x14ac:dyDescent="0.2">
      <c r="A242" s="9">
        <v>240</v>
      </c>
      <c r="B242" s="10" t="str">
        <f t="shared" si="10"/>
        <v/>
      </c>
      <c r="C242" s="10" t="str">
        <f t="shared" si="11"/>
        <v/>
      </c>
      <c r="D242" s="11"/>
      <c r="E242" s="12"/>
      <c r="F242" s="13"/>
      <c r="G242" s="14"/>
      <c r="H242" s="14"/>
      <c r="I242" s="16" t="str">
        <f t="shared" si="12"/>
        <v/>
      </c>
      <c r="J242" s="13"/>
      <c r="K242" s="12"/>
      <c r="L242" s="12"/>
      <c r="M242" s="12"/>
      <c r="N242" s="12"/>
      <c r="O242" s="13"/>
      <c r="P242" s="13"/>
    </row>
    <row r="243" spans="1:16" ht="20.100000000000001" customHeight="1" x14ac:dyDescent="0.2">
      <c r="A243" s="9">
        <v>241</v>
      </c>
      <c r="B243" s="10" t="str">
        <f t="shared" si="10"/>
        <v/>
      </c>
      <c r="C243" s="10" t="str">
        <f t="shared" si="11"/>
        <v/>
      </c>
      <c r="D243" s="11"/>
      <c r="E243" s="12"/>
      <c r="F243" s="13"/>
      <c r="G243" s="14"/>
      <c r="H243" s="14"/>
      <c r="I243" s="16" t="str">
        <f t="shared" si="12"/>
        <v/>
      </c>
      <c r="J243" s="13"/>
      <c r="K243" s="12"/>
      <c r="L243" s="12"/>
      <c r="M243" s="12"/>
      <c r="N243" s="12"/>
      <c r="O243" s="13"/>
      <c r="P243" s="13"/>
    </row>
    <row r="244" spans="1:16" ht="20.100000000000001" customHeight="1" x14ac:dyDescent="0.2">
      <c r="A244" s="9">
        <v>242</v>
      </c>
      <c r="B244" s="10" t="str">
        <f t="shared" si="10"/>
        <v/>
      </c>
      <c r="C244" s="10" t="str">
        <f t="shared" si="11"/>
        <v/>
      </c>
      <c r="D244" s="11"/>
      <c r="E244" s="12"/>
      <c r="F244" s="13"/>
      <c r="G244" s="14"/>
      <c r="H244" s="14"/>
      <c r="I244" s="16" t="str">
        <f t="shared" si="12"/>
        <v/>
      </c>
      <c r="J244" s="13"/>
      <c r="K244" s="12"/>
      <c r="L244" s="12"/>
      <c r="M244" s="12"/>
      <c r="N244" s="12"/>
      <c r="O244" s="13"/>
      <c r="P244" s="13"/>
    </row>
    <row r="245" spans="1:16" ht="20.100000000000001" customHeight="1" x14ac:dyDescent="0.2">
      <c r="A245" s="9">
        <v>243</v>
      </c>
      <c r="B245" s="10" t="str">
        <f t="shared" si="10"/>
        <v/>
      </c>
      <c r="C245" s="10" t="str">
        <f t="shared" si="11"/>
        <v/>
      </c>
      <c r="D245" s="11"/>
      <c r="E245" s="12"/>
      <c r="F245" s="13"/>
      <c r="G245" s="14"/>
      <c r="H245" s="14"/>
      <c r="I245" s="16" t="str">
        <f t="shared" si="12"/>
        <v/>
      </c>
      <c r="J245" s="13"/>
      <c r="K245" s="12"/>
      <c r="L245" s="12"/>
      <c r="M245" s="12"/>
      <c r="N245" s="12"/>
      <c r="O245" s="13"/>
      <c r="P245" s="13"/>
    </row>
    <row r="246" spans="1:16" ht="20.100000000000001" customHeight="1" x14ac:dyDescent="0.2">
      <c r="A246" s="9">
        <v>244</v>
      </c>
      <c r="B246" s="10" t="str">
        <f t="shared" si="10"/>
        <v/>
      </c>
      <c r="C246" s="10" t="str">
        <f t="shared" si="11"/>
        <v/>
      </c>
      <c r="D246" s="11"/>
      <c r="E246" s="12"/>
      <c r="F246" s="13"/>
      <c r="G246" s="14"/>
      <c r="H246" s="14"/>
      <c r="I246" s="16" t="str">
        <f t="shared" si="12"/>
        <v/>
      </c>
      <c r="J246" s="13"/>
      <c r="K246" s="12"/>
      <c r="L246" s="12"/>
      <c r="M246" s="12"/>
      <c r="N246" s="12"/>
      <c r="O246" s="13"/>
      <c r="P246" s="13"/>
    </row>
    <row r="247" spans="1:16" ht="20.100000000000001" customHeight="1" x14ac:dyDescent="0.2">
      <c r="A247" s="9">
        <v>245</v>
      </c>
      <c r="B247" s="10" t="str">
        <f t="shared" si="10"/>
        <v/>
      </c>
      <c r="C247" s="10" t="str">
        <f t="shared" si="11"/>
        <v/>
      </c>
      <c r="D247" s="11"/>
      <c r="E247" s="12"/>
      <c r="F247" s="13"/>
      <c r="G247" s="14"/>
      <c r="H247" s="14"/>
      <c r="I247" s="16" t="str">
        <f t="shared" si="12"/>
        <v/>
      </c>
      <c r="J247" s="13"/>
      <c r="K247" s="12"/>
      <c r="L247" s="12"/>
      <c r="M247" s="12"/>
      <c r="N247" s="12"/>
      <c r="O247" s="13"/>
      <c r="P247" s="13"/>
    </row>
    <row r="248" spans="1:16" ht="20.100000000000001" customHeight="1" x14ac:dyDescent="0.2">
      <c r="A248" s="9">
        <v>246</v>
      </c>
      <c r="B248" s="10" t="str">
        <f t="shared" si="10"/>
        <v/>
      </c>
      <c r="C248" s="10" t="str">
        <f t="shared" si="11"/>
        <v/>
      </c>
      <c r="D248" s="11"/>
      <c r="E248" s="12"/>
      <c r="F248" s="13"/>
      <c r="G248" s="14"/>
      <c r="H248" s="14"/>
      <c r="I248" s="16" t="str">
        <f t="shared" si="12"/>
        <v/>
      </c>
      <c r="J248" s="13"/>
      <c r="K248" s="12"/>
      <c r="L248" s="12"/>
      <c r="M248" s="12"/>
      <c r="N248" s="12"/>
      <c r="O248" s="13"/>
      <c r="P248" s="13"/>
    </row>
    <row r="249" spans="1:16" ht="20.100000000000001" customHeight="1" x14ac:dyDescent="0.2">
      <c r="A249" s="9">
        <v>247</v>
      </c>
      <c r="B249" s="10" t="str">
        <f t="shared" si="10"/>
        <v/>
      </c>
      <c r="C249" s="10" t="str">
        <f t="shared" si="11"/>
        <v/>
      </c>
      <c r="D249" s="11"/>
      <c r="E249" s="12"/>
      <c r="F249" s="13"/>
      <c r="G249" s="14"/>
      <c r="H249" s="14"/>
      <c r="I249" s="16" t="str">
        <f t="shared" si="12"/>
        <v/>
      </c>
      <c r="J249" s="13"/>
      <c r="K249" s="12"/>
      <c r="L249" s="12"/>
      <c r="M249" s="12"/>
      <c r="N249" s="12"/>
      <c r="O249" s="13"/>
      <c r="P249" s="13"/>
    </row>
    <row r="250" spans="1:16" ht="20.100000000000001" customHeight="1" x14ac:dyDescent="0.2">
      <c r="A250" s="9">
        <v>248</v>
      </c>
      <c r="B250" s="10" t="str">
        <f t="shared" si="10"/>
        <v/>
      </c>
      <c r="C250" s="10" t="str">
        <f t="shared" si="11"/>
        <v/>
      </c>
      <c r="D250" s="11"/>
      <c r="E250" s="12"/>
      <c r="F250" s="13"/>
      <c r="G250" s="14"/>
      <c r="H250" s="14"/>
      <c r="I250" s="16" t="str">
        <f t="shared" si="12"/>
        <v/>
      </c>
      <c r="J250" s="13"/>
      <c r="K250" s="12"/>
      <c r="L250" s="12"/>
      <c r="M250" s="12"/>
      <c r="N250" s="12"/>
      <c r="O250" s="13"/>
      <c r="P250" s="13"/>
    </row>
    <row r="251" spans="1:16" ht="20.100000000000001" customHeight="1" x14ac:dyDescent="0.2">
      <c r="A251" s="9">
        <v>249</v>
      </c>
      <c r="B251" s="10" t="str">
        <f t="shared" si="10"/>
        <v/>
      </c>
      <c r="C251" s="10" t="str">
        <f t="shared" si="11"/>
        <v/>
      </c>
      <c r="D251" s="11"/>
      <c r="E251" s="12"/>
      <c r="F251" s="13"/>
      <c r="G251" s="14"/>
      <c r="H251" s="14"/>
      <c r="I251" s="16" t="str">
        <f t="shared" si="12"/>
        <v/>
      </c>
      <c r="J251" s="13"/>
      <c r="K251" s="12"/>
      <c r="L251" s="12"/>
      <c r="M251" s="12"/>
      <c r="N251" s="12"/>
      <c r="O251" s="13"/>
      <c r="P251" s="13"/>
    </row>
    <row r="252" spans="1:16" ht="20.100000000000001" customHeight="1" x14ac:dyDescent="0.2">
      <c r="A252" s="9">
        <v>250</v>
      </c>
      <c r="B252" s="10" t="str">
        <f t="shared" si="10"/>
        <v/>
      </c>
      <c r="C252" s="10" t="str">
        <f t="shared" si="11"/>
        <v/>
      </c>
      <c r="D252" s="11"/>
      <c r="E252" s="12"/>
      <c r="F252" s="13"/>
      <c r="G252" s="14"/>
      <c r="H252" s="14"/>
      <c r="I252" s="16" t="str">
        <f t="shared" si="12"/>
        <v/>
      </c>
      <c r="J252" s="13"/>
      <c r="K252" s="12"/>
      <c r="L252" s="12"/>
      <c r="M252" s="12"/>
      <c r="N252" s="12"/>
      <c r="O252" s="13"/>
      <c r="P252" s="13"/>
    </row>
    <row r="253" spans="1:16" ht="20.100000000000001" customHeight="1" x14ac:dyDescent="0.2">
      <c r="A253" s="9">
        <v>251</v>
      </c>
      <c r="B253" s="10" t="str">
        <f t="shared" si="10"/>
        <v/>
      </c>
      <c r="C253" s="10" t="str">
        <f t="shared" si="11"/>
        <v/>
      </c>
      <c r="D253" s="11"/>
      <c r="E253" s="12"/>
      <c r="F253" s="13"/>
      <c r="G253" s="14"/>
      <c r="H253" s="14"/>
      <c r="I253" s="16" t="str">
        <f t="shared" si="12"/>
        <v/>
      </c>
      <c r="J253" s="13"/>
      <c r="K253" s="12"/>
      <c r="L253" s="12"/>
      <c r="M253" s="12"/>
      <c r="N253" s="12"/>
      <c r="O253" s="13"/>
      <c r="P253" s="13"/>
    </row>
    <row r="254" spans="1:16" ht="20.100000000000001" customHeight="1" x14ac:dyDescent="0.2">
      <c r="A254" s="9">
        <v>252</v>
      </c>
      <c r="B254" s="10" t="str">
        <f t="shared" si="10"/>
        <v/>
      </c>
      <c r="C254" s="10" t="str">
        <f t="shared" si="11"/>
        <v/>
      </c>
      <c r="D254" s="11"/>
      <c r="E254" s="12"/>
      <c r="F254" s="13"/>
      <c r="G254" s="14"/>
      <c r="H254" s="14"/>
      <c r="I254" s="16" t="str">
        <f t="shared" si="12"/>
        <v/>
      </c>
      <c r="J254" s="13"/>
      <c r="K254" s="12"/>
      <c r="L254" s="12"/>
      <c r="M254" s="12"/>
      <c r="N254" s="12"/>
      <c r="O254" s="13"/>
      <c r="P254" s="13"/>
    </row>
    <row r="255" spans="1:16" ht="20.100000000000001" customHeight="1" x14ac:dyDescent="0.2">
      <c r="A255" s="9">
        <v>253</v>
      </c>
      <c r="B255" s="10" t="str">
        <f t="shared" si="10"/>
        <v/>
      </c>
      <c r="C255" s="10" t="str">
        <f t="shared" si="11"/>
        <v/>
      </c>
      <c r="D255" s="11"/>
      <c r="E255" s="12"/>
      <c r="F255" s="13"/>
      <c r="G255" s="14"/>
      <c r="H255" s="14"/>
      <c r="I255" s="16" t="str">
        <f t="shared" si="12"/>
        <v/>
      </c>
      <c r="J255" s="13"/>
      <c r="K255" s="12"/>
      <c r="L255" s="12"/>
      <c r="M255" s="12"/>
      <c r="N255" s="12"/>
      <c r="O255" s="13"/>
      <c r="P255" s="13"/>
    </row>
    <row r="256" spans="1:16" ht="20.100000000000001" customHeight="1" x14ac:dyDescent="0.2">
      <c r="A256" s="9">
        <v>254</v>
      </c>
      <c r="B256" s="10" t="str">
        <f t="shared" si="10"/>
        <v/>
      </c>
      <c r="C256" s="10" t="str">
        <f t="shared" si="11"/>
        <v/>
      </c>
      <c r="D256" s="11"/>
      <c r="E256" s="12"/>
      <c r="F256" s="13"/>
      <c r="G256" s="14"/>
      <c r="H256" s="14"/>
      <c r="I256" s="16" t="str">
        <f t="shared" si="12"/>
        <v/>
      </c>
      <c r="J256" s="13"/>
      <c r="K256" s="12"/>
      <c r="L256" s="12"/>
      <c r="M256" s="12"/>
      <c r="N256" s="12"/>
      <c r="O256" s="13"/>
      <c r="P256" s="13"/>
    </row>
    <row r="257" spans="1:16" ht="20.100000000000001" customHeight="1" x14ac:dyDescent="0.2">
      <c r="A257" s="9">
        <v>255</v>
      </c>
      <c r="B257" s="10" t="str">
        <f t="shared" si="10"/>
        <v/>
      </c>
      <c r="C257" s="10" t="str">
        <f t="shared" si="11"/>
        <v/>
      </c>
      <c r="D257" s="11"/>
      <c r="E257" s="12"/>
      <c r="F257" s="13"/>
      <c r="G257" s="14"/>
      <c r="H257" s="14"/>
      <c r="I257" s="16" t="str">
        <f t="shared" si="12"/>
        <v/>
      </c>
      <c r="J257" s="13"/>
      <c r="K257" s="12"/>
      <c r="L257" s="12"/>
      <c r="M257" s="12"/>
      <c r="N257" s="12"/>
      <c r="O257" s="13"/>
      <c r="P257" s="13"/>
    </row>
    <row r="258" spans="1:16" ht="20.100000000000001" customHeight="1" x14ac:dyDescent="0.2">
      <c r="A258" s="9">
        <v>256</v>
      </c>
      <c r="B258" s="10" t="str">
        <f t="shared" si="10"/>
        <v/>
      </c>
      <c r="C258" s="10" t="str">
        <f t="shared" si="11"/>
        <v/>
      </c>
      <c r="D258" s="11"/>
      <c r="E258" s="12"/>
      <c r="F258" s="13"/>
      <c r="G258" s="14"/>
      <c r="H258" s="14"/>
      <c r="I258" s="16" t="str">
        <f t="shared" si="12"/>
        <v/>
      </c>
      <c r="J258" s="13"/>
      <c r="K258" s="12"/>
      <c r="L258" s="12"/>
      <c r="M258" s="12"/>
      <c r="N258" s="12"/>
      <c r="O258" s="13"/>
      <c r="P258" s="13"/>
    </row>
    <row r="259" spans="1:16" ht="20.100000000000001" customHeight="1" x14ac:dyDescent="0.2">
      <c r="A259" s="9">
        <v>257</v>
      </c>
      <c r="B259" s="10" t="str">
        <f t="shared" si="10"/>
        <v/>
      </c>
      <c r="C259" s="10" t="str">
        <f t="shared" si="11"/>
        <v/>
      </c>
      <c r="D259" s="11"/>
      <c r="E259" s="12"/>
      <c r="F259" s="13"/>
      <c r="G259" s="14"/>
      <c r="H259" s="14"/>
      <c r="I259" s="16" t="str">
        <f t="shared" si="12"/>
        <v/>
      </c>
      <c r="J259" s="13"/>
      <c r="K259" s="12"/>
      <c r="L259" s="12"/>
      <c r="M259" s="12"/>
      <c r="N259" s="12"/>
      <c r="O259" s="13"/>
      <c r="P259" s="13"/>
    </row>
    <row r="260" spans="1:16" ht="20.100000000000001" customHeight="1" x14ac:dyDescent="0.2">
      <c r="A260" s="9">
        <v>258</v>
      </c>
      <c r="B260" s="10" t="str">
        <f t="shared" ref="B260:B323" si="13">IF(D260&lt;&gt;"",YEAR(D260),"")</f>
        <v/>
      </c>
      <c r="C260" s="10" t="str">
        <f t="shared" ref="C260:C323" si="14">IF(D260&lt;&gt;"",MONTH(D260),"")</f>
        <v/>
      </c>
      <c r="D260" s="11"/>
      <c r="E260" s="12"/>
      <c r="F260" s="13"/>
      <c r="G260" s="14"/>
      <c r="H260" s="14"/>
      <c r="I260" s="16" t="str">
        <f t="shared" ref="I260:I323" si="15">IF(AND(G260="",H260=""),"",G260+H260)</f>
        <v/>
      </c>
      <c r="J260" s="13"/>
      <c r="K260" s="12"/>
      <c r="L260" s="12"/>
      <c r="M260" s="12"/>
      <c r="N260" s="12"/>
      <c r="O260" s="13"/>
      <c r="P260" s="13"/>
    </row>
    <row r="261" spans="1:16" ht="20.100000000000001" customHeight="1" x14ac:dyDescent="0.2">
      <c r="A261" s="9">
        <v>259</v>
      </c>
      <c r="B261" s="10" t="str">
        <f t="shared" si="13"/>
        <v/>
      </c>
      <c r="C261" s="10" t="str">
        <f t="shared" si="14"/>
        <v/>
      </c>
      <c r="D261" s="11"/>
      <c r="E261" s="12"/>
      <c r="F261" s="13"/>
      <c r="G261" s="14"/>
      <c r="H261" s="14"/>
      <c r="I261" s="16" t="str">
        <f t="shared" si="15"/>
        <v/>
      </c>
      <c r="J261" s="13"/>
      <c r="K261" s="12"/>
      <c r="L261" s="12"/>
      <c r="M261" s="12"/>
      <c r="N261" s="12"/>
      <c r="O261" s="13"/>
      <c r="P261" s="13"/>
    </row>
    <row r="262" spans="1:16" ht="20.100000000000001" customHeight="1" x14ac:dyDescent="0.2">
      <c r="A262" s="9">
        <v>260</v>
      </c>
      <c r="B262" s="10" t="str">
        <f t="shared" si="13"/>
        <v/>
      </c>
      <c r="C262" s="10" t="str">
        <f t="shared" si="14"/>
        <v/>
      </c>
      <c r="D262" s="11"/>
      <c r="E262" s="12"/>
      <c r="F262" s="13"/>
      <c r="G262" s="14"/>
      <c r="H262" s="14"/>
      <c r="I262" s="16" t="str">
        <f t="shared" si="15"/>
        <v/>
      </c>
      <c r="J262" s="13"/>
      <c r="K262" s="12"/>
      <c r="L262" s="12"/>
      <c r="M262" s="12"/>
      <c r="N262" s="12"/>
      <c r="O262" s="13"/>
      <c r="P262" s="13"/>
    </row>
    <row r="263" spans="1:16" ht="20.100000000000001" customHeight="1" x14ac:dyDescent="0.2">
      <c r="A263" s="9">
        <v>261</v>
      </c>
      <c r="B263" s="10" t="str">
        <f t="shared" si="13"/>
        <v/>
      </c>
      <c r="C263" s="10" t="str">
        <f t="shared" si="14"/>
        <v/>
      </c>
      <c r="D263" s="11"/>
      <c r="E263" s="12"/>
      <c r="F263" s="13"/>
      <c r="G263" s="14"/>
      <c r="H263" s="14"/>
      <c r="I263" s="16" t="str">
        <f t="shared" si="15"/>
        <v/>
      </c>
      <c r="J263" s="13"/>
      <c r="K263" s="12"/>
      <c r="L263" s="12"/>
      <c r="M263" s="12"/>
      <c r="N263" s="12"/>
      <c r="O263" s="13"/>
      <c r="P263" s="13"/>
    </row>
    <row r="264" spans="1:16" ht="20.100000000000001" customHeight="1" x14ac:dyDescent="0.2">
      <c r="A264" s="9">
        <v>262</v>
      </c>
      <c r="B264" s="10" t="str">
        <f t="shared" si="13"/>
        <v/>
      </c>
      <c r="C264" s="10" t="str">
        <f t="shared" si="14"/>
        <v/>
      </c>
      <c r="D264" s="11"/>
      <c r="E264" s="12"/>
      <c r="F264" s="13"/>
      <c r="G264" s="14"/>
      <c r="H264" s="14"/>
      <c r="I264" s="16" t="str">
        <f t="shared" si="15"/>
        <v/>
      </c>
      <c r="J264" s="13"/>
      <c r="K264" s="12"/>
      <c r="L264" s="12"/>
      <c r="M264" s="12"/>
      <c r="N264" s="12"/>
      <c r="O264" s="13"/>
      <c r="P264" s="13"/>
    </row>
    <row r="265" spans="1:16" ht="20.100000000000001" customHeight="1" x14ac:dyDescent="0.2">
      <c r="A265" s="9">
        <v>263</v>
      </c>
      <c r="B265" s="10" t="str">
        <f t="shared" si="13"/>
        <v/>
      </c>
      <c r="C265" s="10" t="str">
        <f t="shared" si="14"/>
        <v/>
      </c>
      <c r="D265" s="11"/>
      <c r="E265" s="12"/>
      <c r="F265" s="13"/>
      <c r="G265" s="14"/>
      <c r="H265" s="14"/>
      <c r="I265" s="16" t="str">
        <f t="shared" si="15"/>
        <v/>
      </c>
      <c r="J265" s="13"/>
      <c r="K265" s="12"/>
      <c r="L265" s="12"/>
      <c r="M265" s="12"/>
      <c r="N265" s="12"/>
      <c r="O265" s="13"/>
      <c r="P265" s="13"/>
    </row>
    <row r="266" spans="1:16" ht="20.100000000000001" customHeight="1" x14ac:dyDescent="0.2">
      <c r="A266" s="9">
        <v>264</v>
      </c>
      <c r="B266" s="10" t="str">
        <f t="shared" si="13"/>
        <v/>
      </c>
      <c r="C266" s="10" t="str">
        <f t="shared" si="14"/>
        <v/>
      </c>
      <c r="D266" s="11"/>
      <c r="E266" s="12"/>
      <c r="F266" s="13"/>
      <c r="G266" s="14"/>
      <c r="H266" s="14"/>
      <c r="I266" s="16" t="str">
        <f t="shared" si="15"/>
        <v/>
      </c>
      <c r="J266" s="13"/>
      <c r="K266" s="12"/>
      <c r="L266" s="12"/>
      <c r="M266" s="12"/>
      <c r="N266" s="12"/>
      <c r="O266" s="13"/>
      <c r="P266" s="13"/>
    </row>
    <row r="267" spans="1:16" ht="20.100000000000001" customHeight="1" x14ac:dyDescent="0.2">
      <c r="A267" s="9">
        <v>265</v>
      </c>
      <c r="B267" s="10" t="str">
        <f t="shared" si="13"/>
        <v/>
      </c>
      <c r="C267" s="10" t="str">
        <f t="shared" si="14"/>
        <v/>
      </c>
      <c r="D267" s="11"/>
      <c r="E267" s="12"/>
      <c r="F267" s="13"/>
      <c r="G267" s="14"/>
      <c r="H267" s="14"/>
      <c r="I267" s="16" t="str">
        <f t="shared" si="15"/>
        <v/>
      </c>
      <c r="J267" s="13"/>
      <c r="K267" s="12"/>
      <c r="L267" s="12"/>
      <c r="M267" s="12"/>
      <c r="N267" s="12"/>
      <c r="O267" s="13"/>
      <c r="P267" s="13"/>
    </row>
    <row r="268" spans="1:16" ht="20.100000000000001" customHeight="1" x14ac:dyDescent="0.2">
      <c r="A268" s="9">
        <v>266</v>
      </c>
      <c r="B268" s="10" t="str">
        <f t="shared" si="13"/>
        <v/>
      </c>
      <c r="C268" s="10" t="str">
        <f t="shared" si="14"/>
        <v/>
      </c>
      <c r="D268" s="11"/>
      <c r="E268" s="12"/>
      <c r="F268" s="13"/>
      <c r="G268" s="14"/>
      <c r="H268" s="14"/>
      <c r="I268" s="16" t="str">
        <f t="shared" si="15"/>
        <v/>
      </c>
      <c r="J268" s="13"/>
      <c r="K268" s="12"/>
      <c r="L268" s="12"/>
      <c r="M268" s="12"/>
      <c r="N268" s="12"/>
      <c r="O268" s="13"/>
      <c r="P268" s="13"/>
    </row>
    <row r="269" spans="1:16" ht="20.100000000000001" customHeight="1" x14ac:dyDescent="0.2">
      <c r="A269" s="9">
        <v>267</v>
      </c>
      <c r="B269" s="10" t="str">
        <f t="shared" si="13"/>
        <v/>
      </c>
      <c r="C269" s="10" t="str">
        <f t="shared" si="14"/>
        <v/>
      </c>
      <c r="D269" s="11"/>
      <c r="E269" s="12"/>
      <c r="F269" s="13"/>
      <c r="G269" s="14"/>
      <c r="H269" s="14"/>
      <c r="I269" s="16" t="str">
        <f t="shared" si="15"/>
        <v/>
      </c>
      <c r="J269" s="13"/>
      <c r="K269" s="12"/>
      <c r="L269" s="12"/>
      <c r="M269" s="12"/>
      <c r="N269" s="12"/>
      <c r="O269" s="13"/>
      <c r="P269" s="13"/>
    </row>
    <row r="270" spans="1:16" ht="20.100000000000001" customHeight="1" x14ac:dyDescent="0.2">
      <c r="A270" s="9">
        <v>268</v>
      </c>
      <c r="B270" s="10" t="str">
        <f t="shared" si="13"/>
        <v/>
      </c>
      <c r="C270" s="10" t="str">
        <f t="shared" si="14"/>
        <v/>
      </c>
      <c r="D270" s="11"/>
      <c r="E270" s="12"/>
      <c r="F270" s="13"/>
      <c r="G270" s="14"/>
      <c r="H270" s="14"/>
      <c r="I270" s="16" t="str">
        <f t="shared" si="15"/>
        <v/>
      </c>
      <c r="J270" s="13"/>
      <c r="K270" s="12"/>
      <c r="L270" s="12"/>
      <c r="M270" s="12"/>
      <c r="N270" s="12"/>
      <c r="O270" s="13"/>
      <c r="P270" s="13"/>
    </row>
    <row r="271" spans="1:16" ht="20.100000000000001" customHeight="1" x14ac:dyDescent="0.2">
      <c r="A271" s="9">
        <v>269</v>
      </c>
      <c r="B271" s="10" t="str">
        <f t="shared" si="13"/>
        <v/>
      </c>
      <c r="C271" s="10" t="str">
        <f t="shared" si="14"/>
        <v/>
      </c>
      <c r="D271" s="11"/>
      <c r="E271" s="12"/>
      <c r="F271" s="13"/>
      <c r="G271" s="14"/>
      <c r="H271" s="14"/>
      <c r="I271" s="16" t="str">
        <f t="shared" si="15"/>
        <v/>
      </c>
      <c r="J271" s="13"/>
      <c r="K271" s="12"/>
      <c r="L271" s="12"/>
      <c r="M271" s="12"/>
      <c r="N271" s="12"/>
      <c r="O271" s="13"/>
      <c r="P271" s="13"/>
    </row>
    <row r="272" spans="1:16" ht="20.100000000000001" customHeight="1" x14ac:dyDescent="0.2">
      <c r="A272" s="9">
        <v>270</v>
      </c>
      <c r="B272" s="10" t="str">
        <f t="shared" si="13"/>
        <v/>
      </c>
      <c r="C272" s="10" t="str">
        <f t="shared" si="14"/>
        <v/>
      </c>
      <c r="D272" s="11"/>
      <c r="E272" s="12"/>
      <c r="F272" s="13"/>
      <c r="G272" s="14"/>
      <c r="H272" s="14"/>
      <c r="I272" s="16" t="str">
        <f t="shared" si="15"/>
        <v/>
      </c>
      <c r="J272" s="13"/>
      <c r="K272" s="12"/>
      <c r="L272" s="12"/>
      <c r="M272" s="12"/>
      <c r="N272" s="12"/>
      <c r="O272" s="13"/>
      <c r="P272" s="13"/>
    </row>
    <row r="273" spans="1:16" ht="20.100000000000001" customHeight="1" x14ac:dyDescent="0.2">
      <c r="A273" s="9">
        <v>271</v>
      </c>
      <c r="B273" s="10" t="str">
        <f t="shared" si="13"/>
        <v/>
      </c>
      <c r="C273" s="10" t="str">
        <f t="shared" si="14"/>
        <v/>
      </c>
      <c r="D273" s="11"/>
      <c r="E273" s="12"/>
      <c r="F273" s="13"/>
      <c r="G273" s="14"/>
      <c r="H273" s="14"/>
      <c r="I273" s="16" t="str">
        <f t="shared" si="15"/>
        <v/>
      </c>
      <c r="J273" s="13"/>
      <c r="K273" s="12"/>
      <c r="L273" s="12"/>
      <c r="M273" s="12"/>
      <c r="N273" s="12"/>
      <c r="O273" s="13"/>
      <c r="P273" s="13"/>
    </row>
    <row r="274" spans="1:16" ht="20.100000000000001" customHeight="1" x14ac:dyDescent="0.2">
      <c r="A274" s="9">
        <v>272</v>
      </c>
      <c r="B274" s="10" t="str">
        <f t="shared" si="13"/>
        <v/>
      </c>
      <c r="C274" s="10" t="str">
        <f t="shared" si="14"/>
        <v/>
      </c>
      <c r="D274" s="11"/>
      <c r="E274" s="12"/>
      <c r="F274" s="13"/>
      <c r="G274" s="14"/>
      <c r="H274" s="14"/>
      <c r="I274" s="16" t="str">
        <f t="shared" si="15"/>
        <v/>
      </c>
      <c r="J274" s="13"/>
      <c r="K274" s="12"/>
      <c r="L274" s="12"/>
      <c r="M274" s="12"/>
      <c r="N274" s="12"/>
      <c r="O274" s="13"/>
      <c r="P274" s="13"/>
    </row>
    <row r="275" spans="1:16" ht="20.100000000000001" customHeight="1" x14ac:dyDescent="0.2">
      <c r="A275" s="9">
        <v>273</v>
      </c>
      <c r="B275" s="10" t="str">
        <f t="shared" si="13"/>
        <v/>
      </c>
      <c r="C275" s="10" t="str">
        <f t="shared" si="14"/>
        <v/>
      </c>
      <c r="D275" s="11"/>
      <c r="E275" s="12"/>
      <c r="F275" s="13"/>
      <c r="G275" s="14"/>
      <c r="H275" s="14"/>
      <c r="I275" s="16" t="str">
        <f t="shared" si="15"/>
        <v/>
      </c>
      <c r="J275" s="13"/>
      <c r="K275" s="12"/>
      <c r="L275" s="12"/>
      <c r="M275" s="12"/>
      <c r="N275" s="12"/>
      <c r="O275" s="13"/>
      <c r="P275" s="13"/>
    </row>
    <row r="276" spans="1:16" ht="20.100000000000001" customHeight="1" x14ac:dyDescent="0.2">
      <c r="A276" s="9">
        <v>274</v>
      </c>
      <c r="B276" s="10" t="str">
        <f t="shared" si="13"/>
        <v/>
      </c>
      <c r="C276" s="10" t="str">
        <f t="shared" si="14"/>
        <v/>
      </c>
      <c r="D276" s="11"/>
      <c r="E276" s="12"/>
      <c r="F276" s="13"/>
      <c r="G276" s="14"/>
      <c r="H276" s="14"/>
      <c r="I276" s="16" t="str">
        <f t="shared" si="15"/>
        <v/>
      </c>
      <c r="J276" s="13"/>
      <c r="K276" s="12"/>
      <c r="L276" s="12"/>
      <c r="M276" s="12"/>
      <c r="N276" s="12"/>
      <c r="O276" s="13"/>
      <c r="P276" s="13"/>
    </row>
    <row r="277" spans="1:16" ht="20.100000000000001" customHeight="1" x14ac:dyDescent="0.2">
      <c r="A277" s="9">
        <v>275</v>
      </c>
      <c r="B277" s="10" t="str">
        <f t="shared" si="13"/>
        <v/>
      </c>
      <c r="C277" s="10" t="str">
        <f t="shared" si="14"/>
        <v/>
      </c>
      <c r="D277" s="11"/>
      <c r="E277" s="12"/>
      <c r="F277" s="13"/>
      <c r="G277" s="14"/>
      <c r="H277" s="14"/>
      <c r="I277" s="16" t="str">
        <f t="shared" si="15"/>
        <v/>
      </c>
      <c r="J277" s="13"/>
      <c r="K277" s="12"/>
      <c r="L277" s="12"/>
      <c r="M277" s="12"/>
      <c r="N277" s="12"/>
      <c r="O277" s="13"/>
      <c r="P277" s="13"/>
    </row>
    <row r="278" spans="1:16" ht="20.100000000000001" customHeight="1" x14ac:dyDescent="0.2">
      <c r="A278" s="9">
        <v>276</v>
      </c>
      <c r="B278" s="10" t="str">
        <f t="shared" si="13"/>
        <v/>
      </c>
      <c r="C278" s="10" t="str">
        <f t="shared" si="14"/>
        <v/>
      </c>
      <c r="D278" s="11"/>
      <c r="E278" s="12"/>
      <c r="F278" s="13"/>
      <c r="G278" s="14"/>
      <c r="H278" s="14"/>
      <c r="I278" s="16" t="str">
        <f t="shared" si="15"/>
        <v/>
      </c>
      <c r="J278" s="13"/>
      <c r="K278" s="12"/>
      <c r="L278" s="12"/>
      <c r="M278" s="12"/>
      <c r="N278" s="12"/>
      <c r="O278" s="13"/>
      <c r="P278" s="13"/>
    </row>
    <row r="279" spans="1:16" ht="20.100000000000001" customHeight="1" x14ac:dyDescent="0.2">
      <c r="A279" s="9">
        <v>277</v>
      </c>
      <c r="B279" s="10" t="str">
        <f t="shared" si="13"/>
        <v/>
      </c>
      <c r="C279" s="10" t="str">
        <f t="shared" si="14"/>
        <v/>
      </c>
      <c r="D279" s="11"/>
      <c r="E279" s="12"/>
      <c r="F279" s="13"/>
      <c r="G279" s="14"/>
      <c r="H279" s="14"/>
      <c r="I279" s="16" t="str">
        <f t="shared" si="15"/>
        <v/>
      </c>
      <c r="J279" s="13"/>
      <c r="K279" s="12"/>
      <c r="L279" s="12"/>
      <c r="M279" s="12"/>
      <c r="N279" s="12"/>
      <c r="O279" s="13"/>
      <c r="P279" s="13"/>
    </row>
    <row r="280" spans="1:16" ht="20.100000000000001" customHeight="1" x14ac:dyDescent="0.2">
      <c r="A280" s="9">
        <v>278</v>
      </c>
      <c r="B280" s="10" t="str">
        <f t="shared" si="13"/>
        <v/>
      </c>
      <c r="C280" s="10" t="str">
        <f t="shared" si="14"/>
        <v/>
      </c>
      <c r="D280" s="11"/>
      <c r="E280" s="12"/>
      <c r="F280" s="13"/>
      <c r="G280" s="14"/>
      <c r="H280" s="14"/>
      <c r="I280" s="16" t="str">
        <f t="shared" si="15"/>
        <v/>
      </c>
      <c r="J280" s="13"/>
      <c r="K280" s="12"/>
      <c r="L280" s="12"/>
      <c r="M280" s="12"/>
      <c r="N280" s="12"/>
      <c r="O280" s="13"/>
      <c r="P280" s="13"/>
    </row>
    <row r="281" spans="1:16" ht="20.100000000000001" customHeight="1" x14ac:dyDescent="0.2">
      <c r="A281" s="9">
        <v>279</v>
      </c>
      <c r="B281" s="10" t="str">
        <f t="shared" si="13"/>
        <v/>
      </c>
      <c r="C281" s="10" t="str">
        <f t="shared" si="14"/>
        <v/>
      </c>
      <c r="D281" s="11"/>
      <c r="E281" s="12"/>
      <c r="F281" s="13"/>
      <c r="G281" s="14"/>
      <c r="H281" s="14"/>
      <c r="I281" s="16" t="str">
        <f t="shared" si="15"/>
        <v/>
      </c>
      <c r="J281" s="13"/>
      <c r="K281" s="12"/>
      <c r="L281" s="12"/>
      <c r="M281" s="12"/>
      <c r="N281" s="12"/>
      <c r="O281" s="13"/>
      <c r="P281" s="13"/>
    </row>
    <row r="282" spans="1:16" ht="20.100000000000001" customHeight="1" x14ac:dyDescent="0.2">
      <c r="A282" s="9">
        <v>280</v>
      </c>
      <c r="B282" s="10" t="str">
        <f t="shared" si="13"/>
        <v/>
      </c>
      <c r="C282" s="10" t="str">
        <f t="shared" si="14"/>
        <v/>
      </c>
      <c r="D282" s="11"/>
      <c r="E282" s="12"/>
      <c r="F282" s="13"/>
      <c r="G282" s="14"/>
      <c r="H282" s="14"/>
      <c r="I282" s="16" t="str">
        <f t="shared" si="15"/>
        <v/>
      </c>
      <c r="J282" s="13"/>
      <c r="K282" s="12"/>
      <c r="L282" s="12"/>
      <c r="M282" s="12"/>
      <c r="N282" s="12"/>
      <c r="O282" s="13"/>
      <c r="P282" s="13"/>
    </row>
    <row r="283" spans="1:16" ht="20.100000000000001" customHeight="1" x14ac:dyDescent="0.2">
      <c r="A283" s="9">
        <v>281</v>
      </c>
      <c r="B283" s="10" t="str">
        <f t="shared" si="13"/>
        <v/>
      </c>
      <c r="C283" s="10" t="str">
        <f t="shared" si="14"/>
        <v/>
      </c>
      <c r="D283" s="11"/>
      <c r="E283" s="12"/>
      <c r="F283" s="13"/>
      <c r="G283" s="14"/>
      <c r="H283" s="14"/>
      <c r="I283" s="16" t="str">
        <f t="shared" si="15"/>
        <v/>
      </c>
      <c r="J283" s="13"/>
      <c r="K283" s="12"/>
      <c r="L283" s="12"/>
      <c r="M283" s="12"/>
      <c r="N283" s="12"/>
      <c r="O283" s="13"/>
      <c r="P283" s="13"/>
    </row>
    <row r="284" spans="1:16" ht="20.100000000000001" customHeight="1" x14ac:dyDescent="0.2">
      <c r="A284" s="9">
        <v>282</v>
      </c>
      <c r="B284" s="10" t="str">
        <f t="shared" si="13"/>
        <v/>
      </c>
      <c r="C284" s="10" t="str">
        <f t="shared" si="14"/>
        <v/>
      </c>
      <c r="D284" s="11"/>
      <c r="E284" s="12"/>
      <c r="F284" s="13"/>
      <c r="G284" s="14"/>
      <c r="H284" s="14"/>
      <c r="I284" s="16" t="str">
        <f t="shared" si="15"/>
        <v/>
      </c>
      <c r="J284" s="13"/>
      <c r="K284" s="12"/>
      <c r="L284" s="12"/>
      <c r="M284" s="12"/>
      <c r="N284" s="12"/>
      <c r="O284" s="13"/>
      <c r="P284" s="13"/>
    </row>
    <row r="285" spans="1:16" ht="20.100000000000001" customHeight="1" x14ac:dyDescent="0.2">
      <c r="A285" s="9">
        <v>283</v>
      </c>
      <c r="B285" s="10" t="str">
        <f t="shared" si="13"/>
        <v/>
      </c>
      <c r="C285" s="10" t="str">
        <f t="shared" si="14"/>
        <v/>
      </c>
      <c r="D285" s="11"/>
      <c r="E285" s="12"/>
      <c r="F285" s="13"/>
      <c r="G285" s="14"/>
      <c r="H285" s="14"/>
      <c r="I285" s="16" t="str">
        <f t="shared" si="15"/>
        <v/>
      </c>
      <c r="J285" s="13"/>
      <c r="K285" s="12"/>
      <c r="L285" s="12"/>
      <c r="M285" s="12"/>
      <c r="N285" s="12"/>
      <c r="O285" s="13"/>
      <c r="P285" s="13"/>
    </row>
    <row r="286" spans="1:16" ht="20.100000000000001" customHeight="1" x14ac:dyDescent="0.2">
      <c r="A286" s="9">
        <v>284</v>
      </c>
      <c r="B286" s="10" t="str">
        <f t="shared" si="13"/>
        <v/>
      </c>
      <c r="C286" s="10" t="str">
        <f t="shared" si="14"/>
        <v/>
      </c>
      <c r="D286" s="11"/>
      <c r="E286" s="12"/>
      <c r="F286" s="13"/>
      <c r="G286" s="14"/>
      <c r="H286" s="14"/>
      <c r="I286" s="16" t="str">
        <f t="shared" si="15"/>
        <v/>
      </c>
      <c r="J286" s="13"/>
      <c r="K286" s="12"/>
      <c r="L286" s="12"/>
      <c r="M286" s="12"/>
      <c r="N286" s="12"/>
      <c r="O286" s="13"/>
      <c r="P286" s="13"/>
    </row>
    <row r="287" spans="1:16" ht="20.100000000000001" customHeight="1" x14ac:dyDescent="0.2">
      <c r="A287" s="9">
        <v>285</v>
      </c>
      <c r="B287" s="10" t="str">
        <f t="shared" si="13"/>
        <v/>
      </c>
      <c r="C287" s="10" t="str">
        <f t="shared" si="14"/>
        <v/>
      </c>
      <c r="D287" s="11"/>
      <c r="E287" s="12"/>
      <c r="F287" s="13"/>
      <c r="G287" s="14"/>
      <c r="H287" s="14"/>
      <c r="I287" s="16" t="str">
        <f t="shared" si="15"/>
        <v/>
      </c>
      <c r="J287" s="13"/>
      <c r="K287" s="12"/>
      <c r="L287" s="12"/>
      <c r="M287" s="12"/>
      <c r="N287" s="12"/>
      <c r="O287" s="13"/>
      <c r="P287" s="13"/>
    </row>
    <row r="288" spans="1:16" ht="20.100000000000001" customHeight="1" x14ac:dyDescent="0.2">
      <c r="A288" s="9">
        <v>286</v>
      </c>
      <c r="B288" s="10" t="str">
        <f t="shared" si="13"/>
        <v/>
      </c>
      <c r="C288" s="10" t="str">
        <f t="shared" si="14"/>
        <v/>
      </c>
      <c r="D288" s="11"/>
      <c r="E288" s="12"/>
      <c r="F288" s="13"/>
      <c r="G288" s="14"/>
      <c r="H288" s="14"/>
      <c r="I288" s="16" t="str">
        <f t="shared" si="15"/>
        <v/>
      </c>
      <c r="J288" s="13"/>
      <c r="K288" s="12"/>
      <c r="L288" s="12"/>
      <c r="M288" s="12"/>
      <c r="N288" s="12"/>
      <c r="O288" s="13"/>
      <c r="P288" s="13"/>
    </row>
    <row r="289" spans="1:16" ht="20.100000000000001" customHeight="1" x14ac:dyDescent="0.2">
      <c r="A289" s="9">
        <v>287</v>
      </c>
      <c r="B289" s="10" t="str">
        <f t="shared" si="13"/>
        <v/>
      </c>
      <c r="C289" s="10" t="str">
        <f t="shared" si="14"/>
        <v/>
      </c>
      <c r="D289" s="11"/>
      <c r="E289" s="12"/>
      <c r="F289" s="13"/>
      <c r="G289" s="14"/>
      <c r="H289" s="14"/>
      <c r="I289" s="16" t="str">
        <f t="shared" si="15"/>
        <v/>
      </c>
      <c r="J289" s="13"/>
      <c r="K289" s="12"/>
      <c r="L289" s="12"/>
      <c r="M289" s="12"/>
      <c r="N289" s="12"/>
      <c r="O289" s="13"/>
      <c r="P289" s="13"/>
    </row>
    <row r="290" spans="1:16" ht="20.100000000000001" customHeight="1" x14ac:dyDescent="0.2">
      <c r="A290" s="9">
        <v>288</v>
      </c>
      <c r="B290" s="10" t="str">
        <f t="shared" si="13"/>
        <v/>
      </c>
      <c r="C290" s="10" t="str">
        <f t="shared" si="14"/>
        <v/>
      </c>
      <c r="D290" s="11"/>
      <c r="E290" s="12"/>
      <c r="F290" s="13"/>
      <c r="G290" s="14"/>
      <c r="H290" s="14"/>
      <c r="I290" s="16" t="str">
        <f t="shared" si="15"/>
        <v/>
      </c>
      <c r="J290" s="13"/>
      <c r="K290" s="12"/>
      <c r="L290" s="12"/>
      <c r="M290" s="12"/>
      <c r="N290" s="12"/>
      <c r="O290" s="13"/>
      <c r="P290" s="13"/>
    </row>
    <row r="291" spans="1:16" ht="20.100000000000001" customHeight="1" x14ac:dyDescent="0.2">
      <c r="A291" s="9">
        <v>289</v>
      </c>
      <c r="B291" s="10" t="str">
        <f t="shared" si="13"/>
        <v/>
      </c>
      <c r="C291" s="10" t="str">
        <f t="shared" si="14"/>
        <v/>
      </c>
      <c r="D291" s="11"/>
      <c r="E291" s="12"/>
      <c r="F291" s="13"/>
      <c r="G291" s="14"/>
      <c r="H291" s="14"/>
      <c r="I291" s="16" t="str">
        <f t="shared" si="15"/>
        <v/>
      </c>
      <c r="J291" s="13"/>
      <c r="K291" s="12"/>
      <c r="L291" s="12"/>
      <c r="M291" s="12"/>
      <c r="N291" s="12"/>
      <c r="O291" s="13"/>
      <c r="P291" s="13"/>
    </row>
    <row r="292" spans="1:16" ht="20.100000000000001" customHeight="1" x14ac:dyDescent="0.2">
      <c r="A292" s="9">
        <v>290</v>
      </c>
      <c r="B292" s="10" t="str">
        <f t="shared" si="13"/>
        <v/>
      </c>
      <c r="C292" s="10" t="str">
        <f t="shared" si="14"/>
        <v/>
      </c>
      <c r="D292" s="11"/>
      <c r="E292" s="12"/>
      <c r="F292" s="13"/>
      <c r="G292" s="14"/>
      <c r="H292" s="14"/>
      <c r="I292" s="16" t="str">
        <f t="shared" si="15"/>
        <v/>
      </c>
      <c r="J292" s="13"/>
      <c r="K292" s="12"/>
      <c r="L292" s="12"/>
      <c r="M292" s="12"/>
      <c r="N292" s="12"/>
      <c r="O292" s="13"/>
      <c r="P292" s="13"/>
    </row>
    <row r="293" spans="1:16" ht="20.100000000000001" customHeight="1" x14ac:dyDescent="0.2">
      <c r="A293" s="9">
        <v>291</v>
      </c>
      <c r="B293" s="10" t="str">
        <f t="shared" si="13"/>
        <v/>
      </c>
      <c r="C293" s="10" t="str">
        <f t="shared" si="14"/>
        <v/>
      </c>
      <c r="D293" s="11"/>
      <c r="E293" s="12"/>
      <c r="F293" s="13"/>
      <c r="G293" s="14"/>
      <c r="H293" s="14"/>
      <c r="I293" s="16" t="str">
        <f t="shared" si="15"/>
        <v/>
      </c>
      <c r="J293" s="13"/>
      <c r="K293" s="12"/>
      <c r="L293" s="12"/>
      <c r="M293" s="12"/>
      <c r="N293" s="12"/>
      <c r="O293" s="13"/>
      <c r="P293" s="13"/>
    </row>
    <row r="294" spans="1:16" ht="20.100000000000001" customHeight="1" x14ac:dyDescent="0.2">
      <c r="A294" s="9">
        <v>292</v>
      </c>
      <c r="B294" s="10" t="str">
        <f t="shared" si="13"/>
        <v/>
      </c>
      <c r="C294" s="10" t="str">
        <f t="shared" si="14"/>
        <v/>
      </c>
      <c r="D294" s="11"/>
      <c r="E294" s="12"/>
      <c r="F294" s="13"/>
      <c r="G294" s="14"/>
      <c r="H294" s="14"/>
      <c r="I294" s="16" t="str">
        <f t="shared" si="15"/>
        <v/>
      </c>
      <c r="J294" s="13"/>
      <c r="K294" s="12"/>
      <c r="L294" s="12"/>
      <c r="M294" s="12"/>
      <c r="N294" s="12"/>
      <c r="O294" s="13"/>
      <c r="P294" s="13"/>
    </row>
    <row r="295" spans="1:16" ht="20.100000000000001" customHeight="1" x14ac:dyDescent="0.2">
      <c r="A295" s="9">
        <v>293</v>
      </c>
      <c r="B295" s="10" t="str">
        <f t="shared" si="13"/>
        <v/>
      </c>
      <c r="C295" s="10" t="str">
        <f t="shared" si="14"/>
        <v/>
      </c>
      <c r="D295" s="11"/>
      <c r="E295" s="12"/>
      <c r="F295" s="13"/>
      <c r="G295" s="14"/>
      <c r="H295" s="14"/>
      <c r="I295" s="16" t="str">
        <f t="shared" si="15"/>
        <v/>
      </c>
      <c r="J295" s="13"/>
      <c r="K295" s="12"/>
      <c r="L295" s="12"/>
      <c r="M295" s="12"/>
      <c r="N295" s="12"/>
      <c r="O295" s="13"/>
      <c r="P295" s="13"/>
    </row>
    <row r="296" spans="1:16" ht="20.100000000000001" customHeight="1" x14ac:dyDescent="0.2">
      <c r="A296" s="9">
        <v>294</v>
      </c>
      <c r="B296" s="10" t="str">
        <f t="shared" si="13"/>
        <v/>
      </c>
      <c r="C296" s="10" t="str">
        <f t="shared" si="14"/>
        <v/>
      </c>
      <c r="D296" s="11"/>
      <c r="E296" s="12"/>
      <c r="F296" s="13"/>
      <c r="G296" s="14"/>
      <c r="H296" s="14"/>
      <c r="I296" s="16" t="str">
        <f t="shared" si="15"/>
        <v/>
      </c>
      <c r="J296" s="13"/>
      <c r="K296" s="12"/>
      <c r="L296" s="12"/>
      <c r="M296" s="12"/>
      <c r="N296" s="12"/>
      <c r="O296" s="13"/>
      <c r="P296" s="13"/>
    </row>
    <row r="297" spans="1:16" ht="20.100000000000001" customHeight="1" x14ac:dyDescent="0.2">
      <c r="A297" s="9">
        <v>295</v>
      </c>
      <c r="B297" s="10" t="str">
        <f t="shared" si="13"/>
        <v/>
      </c>
      <c r="C297" s="10" t="str">
        <f t="shared" si="14"/>
        <v/>
      </c>
      <c r="D297" s="11"/>
      <c r="E297" s="12"/>
      <c r="F297" s="13"/>
      <c r="G297" s="14"/>
      <c r="H297" s="14"/>
      <c r="I297" s="16" t="str">
        <f t="shared" si="15"/>
        <v/>
      </c>
      <c r="J297" s="13"/>
      <c r="K297" s="12"/>
      <c r="L297" s="12"/>
      <c r="M297" s="12"/>
      <c r="N297" s="12"/>
      <c r="O297" s="13"/>
      <c r="P297" s="13"/>
    </row>
    <row r="298" spans="1:16" ht="20.100000000000001" customHeight="1" x14ac:dyDescent="0.2">
      <c r="A298" s="9">
        <v>296</v>
      </c>
      <c r="B298" s="10" t="str">
        <f t="shared" si="13"/>
        <v/>
      </c>
      <c r="C298" s="10" t="str">
        <f t="shared" si="14"/>
        <v/>
      </c>
      <c r="D298" s="11"/>
      <c r="E298" s="12"/>
      <c r="F298" s="13"/>
      <c r="G298" s="14"/>
      <c r="H298" s="14"/>
      <c r="I298" s="16" t="str">
        <f t="shared" si="15"/>
        <v/>
      </c>
      <c r="J298" s="13"/>
      <c r="K298" s="12"/>
      <c r="L298" s="12"/>
      <c r="M298" s="12"/>
      <c r="N298" s="12"/>
      <c r="O298" s="13"/>
      <c r="P298" s="13"/>
    </row>
    <row r="299" spans="1:16" ht="20.100000000000001" customHeight="1" x14ac:dyDescent="0.2">
      <c r="A299" s="9">
        <v>297</v>
      </c>
      <c r="B299" s="10" t="str">
        <f t="shared" si="13"/>
        <v/>
      </c>
      <c r="C299" s="10" t="str">
        <f t="shared" si="14"/>
        <v/>
      </c>
      <c r="D299" s="11"/>
      <c r="E299" s="12"/>
      <c r="F299" s="13"/>
      <c r="G299" s="14"/>
      <c r="H299" s="14"/>
      <c r="I299" s="16" t="str">
        <f t="shared" si="15"/>
        <v/>
      </c>
      <c r="J299" s="13"/>
      <c r="K299" s="12"/>
      <c r="L299" s="12"/>
      <c r="M299" s="12"/>
      <c r="N299" s="12"/>
      <c r="O299" s="13"/>
      <c r="P299" s="13"/>
    </row>
    <row r="300" spans="1:16" ht="20.100000000000001" customHeight="1" x14ac:dyDescent="0.2">
      <c r="A300" s="9">
        <v>298</v>
      </c>
      <c r="B300" s="10" t="str">
        <f t="shared" si="13"/>
        <v/>
      </c>
      <c r="C300" s="10" t="str">
        <f t="shared" si="14"/>
        <v/>
      </c>
      <c r="D300" s="11"/>
      <c r="E300" s="12"/>
      <c r="F300" s="13"/>
      <c r="G300" s="14"/>
      <c r="H300" s="14"/>
      <c r="I300" s="16" t="str">
        <f t="shared" si="15"/>
        <v/>
      </c>
      <c r="J300" s="13"/>
      <c r="K300" s="12"/>
      <c r="L300" s="12"/>
      <c r="M300" s="12"/>
      <c r="N300" s="12"/>
      <c r="O300" s="13"/>
      <c r="P300" s="13"/>
    </row>
    <row r="301" spans="1:16" ht="20.100000000000001" customHeight="1" x14ac:dyDescent="0.2">
      <c r="A301" s="9">
        <v>299</v>
      </c>
      <c r="B301" s="10" t="str">
        <f t="shared" si="13"/>
        <v/>
      </c>
      <c r="C301" s="10" t="str">
        <f t="shared" si="14"/>
        <v/>
      </c>
      <c r="D301" s="11"/>
      <c r="E301" s="12"/>
      <c r="F301" s="13"/>
      <c r="G301" s="14"/>
      <c r="H301" s="14"/>
      <c r="I301" s="16" t="str">
        <f t="shared" si="15"/>
        <v/>
      </c>
      <c r="J301" s="13"/>
      <c r="K301" s="12"/>
      <c r="L301" s="12"/>
      <c r="M301" s="12"/>
      <c r="N301" s="12"/>
      <c r="O301" s="13"/>
      <c r="P301" s="13"/>
    </row>
    <row r="302" spans="1:16" ht="20.100000000000001" customHeight="1" x14ac:dyDescent="0.2">
      <c r="A302" s="9">
        <v>300</v>
      </c>
      <c r="B302" s="10" t="str">
        <f t="shared" si="13"/>
        <v/>
      </c>
      <c r="C302" s="10" t="str">
        <f t="shared" si="14"/>
        <v/>
      </c>
      <c r="D302" s="11"/>
      <c r="E302" s="12"/>
      <c r="F302" s="13"/>
      <c r="G302" s="14"/>
      <c r="H302" s="14"/>
      <c r="I302" s="16" t="str">
        <f t="shared" si="15"/>
        <v/>
      </c>
      <c r="J302" s="13"/>
      <c r="K302" s="12"/>
      <c r="L302" s="12"/>
      <c r="M302" s="12"/>
      <c r="N302" s="12"/>
      <c r="O302" s="13"/>
      <c r="P302" s="13"/>
    </row>
    <row r="303" spans="1:16" ht="20.100000000000001" customHeight="1" x14ac:dyDescent="0.2">
      <c r="A303" s="9">
        <v>301</v>
      </c>
      <c r="B303" s="10" t="str">
        <f t="shared" si="13"/>
        <v/>
      </c>
      <c r="C303" s="10" t="str">
        <f t="shared" si="14"/>
        <v/>
      </c>
      <c r="D303" s="11"/>
      <c r="E303" s="12"/>
      <c r="F303" s="13"/>
      <c r="G303" s="14"/>
      <c r="H303" s="14"/>
      <c r="I303" s="16" t="str">
        <f t="shared" si="15"/>
        <v/>
      </c>
      <c r="J303" s="13"/>
      <c r="K303" s="12"/>
      <c r="L303" s="12"/>
      <c r="M303" s="12"/>
      <c r="N303" s="12"/>
      <c r="O303" s="13"/>
      <c r="P303" s="13"/>
    </row>
    <row r="304" spans="1:16" ht="20.100000000000001" customHeight="1" x14ac:dyDescent="0.2">
      <c r="A304" s="9">
        <v>302</v>
      </c>
      <c r="B304" s="10" t="str">
        <f t="shared" si="13"/>
        <v/>
      </c>
      <c r="C304" s="10" t="str">
        <f t="shared" si="14"/>
        <v/>
      </c>
      <c r="D304" s="11"/>
      <c r="E304" s="12"/>
      <c r="F304" s="13"/>
      <c r="G304" s="14"/>
      <c r="H304" s="14"/>
      <c r="I304" s="16" t="str">
        <f t="shared" si="15"/>
        <v/>
      </c>
      <c r="J304" s="13"/>
      <c r="K304" s="12"/>
      <c r="L304" s="12"/>
      <c r="M304" s="12"/>
      <c r="N304" s="12"/>
      <c r="O304" s="13"/>
      <c r="P304" s="13"/>
    </row>
    <row r="305" spans="1:16" ht="20.100000000000001" customHeight="1" x14ac:dyDescent="0.2">
      <c r="A305" s="9">
        <v>303</v>
      </c>
      <c r="B305" s="10" t="str">
        <f t="shared" si="13"/>
        <v/>
      </c>
      <c r="C305" s="10" t="str">
        <f t="shared" si="14"/>
        <v/>
      </c>
      <c r="D305" s="11"/>
      <c r="E305" s="12"/>
      <c r="F305" s="13"/>
      <c r="G305" s="14"/>
      <c r="H305" s="14"/>
      <c r="I305" s="16" t="str">
        <f t="shared" si="15"/>
        <v/>
      </c>
      <c r="J305" s="13"/>
      <c r="K305" s="12"/>
      <c r="L305" s="12"/>
      <c r="M305" s="12"/>
      <c r="N305" s="12"/>
      <c r="O305" s="13"/>
      <c r="P305" s="13"/>
    </row>
    <row r="306" spans="1:16" ht="20.100000000000001" customHeight="1" x14ac:dyDescent="0.2">
      <c r="A306" s="9">
        <v>304</v>
      </c>
      <c r="B306" s="10" t="str">
        <f t="shared" si="13"/>
        <v/>
      </c>
      <c r="C306" s="10" t="str">
        <f t="shared" si="14"/>
        <v/>
      </c>
      <c r="D306" s="11"/>
      <c r="E306" s="12"/>
      <c r="F306" s="13"/>
      <c r="G306" s="14"/>
      <c r="H306" s="14"/>
      <c r="I306" s="16" t="str">
        <f t="shared" si="15"/>
        <v/>
      </c>
      <c r="J306" s="13"/>
      <c r="K306" s="12"/>
      <c r="L306" s="12"/>
      <c r="M306" s="12"/>
      <c r="N306" s="12"/>
      <c r="O306" s="13"/>
      <c r="P306" s="13"/>
    </row>
    <row r="307" spans="1:16" ht="20.100000000000001" customHeight="1" x14ac:dyDescent="0.2">
      <c r="A307" s="9">
        <v>305</v>
      </c>
      <c r="B307" s="10" t="str">
        <f t="shared" si="13"/>
        <v/>
      </c>
      <c r="C307" s="10" t="str">
        <f t="shared" si="14"/>
        <v/>
      </c>
      <c r="D307" s="11"/>
      <c r="E307" s="12"/>
      <c r="F307" s="13"/>
      <c r="G307" s="14"/>
      <c r="H307" s="14"/>
      <c r="I307" s="16" t="str">
        <f t="shared" si="15"/>
        <v/>
      </c>
      <c r="J307" s="13"/>
      <c r="K307" s="12"/>
      <c r="L307" s="12"/>
      <c r="M307" s="12"/>
      <c r="N307" s="12"/>
      <c r="O307" s="13"/>
      <c r="P307" s="13"/>
    </row>
    <row r="308" spans="1:16" ht="20.100000000000001" customHeight="1" x14ac:dyDescent="0.2">
      <c r="A308" s="9">
        <v>306</v>
      </c>
      <c r="B308" s="10" t="str">
        <f t="shared" si="13"/>
        <v/>
      </c>
      <c r="C308" s="10" t="str">
        <f t="shared" si="14"/>
        <v/>
      </c>
      <c r="D308" s="11"/>
      <c r="E308" s="12"/>
      <c r="F308" s="13"/>
      <c r="G308" s="14"/>
      <c r="H308" s="14"/>
      <c r="I308" s="16" t="str">
        <f t="shared" si="15"/>
        <v/>
      </c>
      <c r="J308" s="13"/>
      <c r="K308" s="12"/>
      <c r="L308" s="12"/>
      <c r="M308" s="12"/>
      <c r="N308" s="12"/>
      <c r="O308" s="13"/>
      <c r="P308" s="13"/>
    </row>
    <row r="309" spans="1:16" ht="20.100000000000001" customHeight="1" x14ac:dyDescent="0.2">
      <c r="A309" s="9">
        <v>307</v>
      </c>
      <c r="B309" s="10" t="str">
        <f t="shared" si="13"/>
        <v/>
      </c>
      <c r="C309" s="10" t="str">
        <f t="shared" si="14"/>
        <v/>
      </c>
      <c r="D309" s="11"/>
      <c r="E309" s="12"/>
      <c r="F309" s="13"/>
      <c r="G309" s="14"/>
      <c r="H309" s="14"/>
      <c r="I309" s="16" t="str">
        <f t="shared" si="15"/>
        <v/>
      </c>
      <c r="J309" s="13"/>
      <c r="K309" s="12"/>
      <c r="L309" s="12"/>
      <c r="M309" s="12"/>
      <c r="N309" s="12"/>
      <c r="O309" s="13"/>
      <c r="P309" s="13"/>
    </row>
    <row r="310" spans="1:16" ht="20.100000000000001" customHeight="1" x14ac:dyDescent="0.2">
      <c r="A310" s="9">
        <v>308</v>
      </c>
      <c r="B310" s="10" t="str">
        <f t="shared" si="13"/>
        <v/>
      </c>
      <c r="C310" s="10" t="str">
        <f t="shared" si="14"/>
        <v/>
      </c>
      <c r="D310" s="11"/>
      <c r="E310" s="12"/>
      <c r="F310" s="13"/>
      <c r="G310" s="14"/>
      <c r="H310" s="14"/>
      <c r="I310" s="16" t="str">
        <f t="shared" si="15"/>
        <v/>
      </c>
      <c r="J310" s="13"/>
      <c r="K310" s="12"/>
      <c r="L310" s="12"/>
      <c r="M310" s="12"/>
      <c r="N310" s="12"/>
      <c r="O310" s="13"/>
      <c r="P310" s="13"/>
    </row>
    <row r="311" spans="1:16" ht="20.100000000000001" customHeight="1" x14ac:dyDescent="0.2">
      <c r="A311" s="9">
        <v>309</v>
      </c>
      <c r="B311" s="10" t="str">
        <f t="shared" si="13"/>
        <v/>
      </c>
      <c r="C311" s="10" t="str">
        <f t="shared" si="14"/>
        <v/>
      </c>
      <c r="D311" s="11"/>
      <c r="E311" s="12"/>
      <c r="F311" s="13"/>
      <c r="G311" s="14"/>
      <c r="H311" s="14"/>
      <c r="I311" s="16" t="str">
        <f t="shared" si="15"/>
        <v/>
      </c>
      <c r="J311" s="13"/>
      <c r="K311" s="12"/>
      <c r="L311" s="12"/>
      <c r="M311" s="12"/>
      <c r="N311" s="12"/>
      <c r="O311" s="13"/>
      <c r="P311" s="13"/>
    </row>
    <row r="312" spans="1:16" ht="20.100000000000001" customHeight="1" x14ac:dyDescent="0.2">
      <c r="A312" s="9">
        <v>310</v>
      </c>
      <c r="B312" s="10" t="str">
        <f t="shared" si="13"/>
        <v/>
      </c>
      <c r="C312" s="10" t="str">
        <f t="shared" si="14"/>
        <v/>
      </c>
      <c r="D312" s="11"/>
      <c r="E312" s="12"/>
      <c r="F312" s="13"/>
      <c r="G312" s="14"/>
      <c r="H312" s="14"/>
      <c r="I312" s="16" t="str">
        <f t="shared" si="15"/>
        <v/>
      </c>
      <c r="J312" s="13"/>
      <c r="K312" s="12"/>
      <c r="L312" s="12"/>
      <c r="M312" s="12"/>
      <c r="N312" s="12"/>
      <c r="O312" s="13"/>
      <c r="P312" s="13"/>
    </row>
    <row r="313" spans="1:16" ht="20.100000000000001" customHeight="1" x14ac:dyDescent="0.2">
      <c r="A313" s="9">
        <v>311</v>
      </c>
      <c r="B313" s="10" t="str">
        <f t="shared" si="13"/>
        <v/>
      </c>
      <c r="C313" s="10" t="str">
        <f t="shared" si="14"/>
        <v/>
      </c>
      <c r="D313" s="11"/>
      <c r="E313" s="12"/>
      <c r="F313" s="13"/>
      <c r="G313" s="14"/>
      <c r="H313" s="14"/>
      <c r="I313" s="16" t="str">
        <f t="shared" si="15"/>
        <v/>
      </c>
      <c r="J313" s="13"/>
      <c r="K313" s="12"/>
      <c r="L313" s="12"/>
      <c r="M313" s="12"/>
      <c r="N313" s="12"/>
      <c r="O313" s="13"/>
      <c r="P313" s="13"/>
    </row>
    <row r="314" spans="1:16" ht="20.100000000000001" customHeight="1" x14ac:dyDescent="0.2">
      <c r="A314" s="9">
        <v>312</v>
      </c>
      <c r="B314" s="10" t="str">
        <f t="shared" si="13"/>
        <v/>
      </c>
      <c r="C314" s="10" t="str">
        <f t="shared" si="14"/>
        <v/>
      </c>
      <c r="D314" s="11"/>
      <c r="E314" s="12"/>
      <c r="F314" s="13"/>
      <c r="G314" s="14"/>
      <c r="H314" s="14"/>
      <c r="I314" s="16" t="str">
        <f t="shared" si="15"/>
        <v/>
      </c>
      <c r="J314" s="13"/>
      <c r="K314" s="12"/>
      <c r="L314" s="12"/>
      <c r="M314" s="12"/>
      <c r="N314" s="12"/>
      <c r="O314" s="13"/>
      <c r="P314" s="13"/>
    </row>
    <row r="315" spans="1:16" ht="20.100000000000001" customHeight="1" x14ac:dyDescent="0.2">
      <c r="A315" s="9">
        <v>313</v>
      </c>
      <c r="B315" s="10" t="str">
        <f t="shared" si="13"/>
        <v/>
      </c>
      <c r="C315" s="10" t="str">
        <f t="shared" si="14"/>
        <v/>
      </c>
      <c r="D315" s="11"/>
      <c r="E315" s="12"/>
      <c r="F315" s="13"/>
      <c r="G315" s="14"/>
      <c r="H315" s="14"/>
      <c r="I315" s="16" t="str">
        <f t="shared" si="15"/>
        <v/>
      </c>
      <c r="J315" s="13"/>
      <c r="K315" s="12"/>
      <c r="L315" s="12"/>
      <c r="M315" s="12"/>
      <c r="N315" s="12"/>
      <c r="O315" s="13"/>
      <c r="P315" s="13"/>
    </row>
    <row r="316" spans="1:16" ht="20.100000000000001" customHeight="1" x14ac:dyDescent="0.2">
      <c r="A316" s="9">
        <v>314</v>
      </c>
      <c r="B316" s="10" t="str">
        <f t="shared" si="13"/>
        <v/>
      </c>
      <c r="C316" s="10" t="str">
        <f t="shared" si="14"/>
        <v/>
      </c>
      <c r="D316" s="11"/>
      <c r="E316" s="12"/>
      <c r="F316" s="13"/>
      <c r="G316" s="14"/>
      <c r="H316" s="14"/>
      <c r="I316" s="16" t="str">
        <f t="shared" si="15"/>
        <v/>
      </c>
      <c r="J316" s="13"/>
      <c r="K316" s="12"/>
      <c r="L316" s="12"/>
      <c r="M316" s="12"/>
      <c r="N316" s="12"/>
      <c r="O316" s="13"/>
      <c r="P316" s="13"/>
    </row>
    <row r="317" spans="1:16" ht="20.100000000000001" customHeight="1" x14ac:dyDescent="0.2">
      <c r="A317" s="9">
        <v>315</v>
      </c>
      <c r="B317" s="10" t="str">
        <f t="shared" si="13"/>
        <v/>
      </c>
      <c r="C317" s="10" t="str">
        <f t="shared" si="14"/>
        <v/>
      </c>
      <c r="D317" s="11"/>
      <c r="E317" s="12"/>
      <c r="F317" s="13"/>
      <c r="G317" s="14"/>
      <c r="H317" s="14"/>
      <c r="I317" s="16" t="str">
        <f t="shared" si="15"/>
        <v/>
      </c>
      <c r="J317" s="13"/>
      <c r="K317" s="12"/>
      <c r="L317" s="12"/>
      <c r="M317" s="12"/>
      <c r="N317" s="12"/>
      <c r="O317" s="13"/>
      <c r="P317" s="13"/>
    </row>
    <row r="318" spans="1:16" ht="20.100000000000001" customHeight="1" x14ac:dyDescent="0.2">
      <c r="A318" s="9">
        <v>316</v>
      </c>
      <c r="B318" s="10" t="str">
        <f t="shared" si="13"/>
        <v/>
      </c>
      <c r="C318" s="10" t="str">
        <f t="shared" si="14"/>
        <v/>
      </c>
      <c r="D318" s="11"/>
      <c r="E318" s="12"/>
      <c r="F318" s="13"/>
      <c r="G318" s="14"/>
      <c r="H318" s="14"/>
      <c r="I318" s="16" t="str">
        <f t="shared" si="15"/>
        <v/>
      </c>
      <c r="J318" s="13"/>
      <c r="K318" s="12"/>
      <c r="L318" s="12"/>
      <c r="M318" s="12"/>
      <c r="N318" s="12"/>
      <c r="O318" s="13"/>
      <c r="P318" s="13"/>
    </row>
    <row r="319" spans="1:16" ht="20.100000000000001" customHeight="1" x14ac:dyDescent="0.2">
      <c r="A319" s="9">
        <v>317</v>
      </c>
      <c r="B319" s="10" t="str">
        <f t="shared" si="13"/>
        <v/>
      </c>
      <c r="C319" s="10" t="str">
        <f t="shared" si="14"/>
        <v/>
      </c>
      <c r="D319" s="11"/>
      <c r="E319" s="12"/>
      <c r="F319" s="13"/>
      <c r="G319" s="14"/>
      <c r="H319" s="14"/>
      <c r="I319" s="16" t="str">
        <f t="shared" si="15"/>
        <v/>
      </c>
      <c r="J319" s="13"/>
      <c r="K319" s="12"/>
      <c r="L319" s="12"/>
      <c r="M319" s="12"/>
      <c r="N319" s="12"/>
      <c r="O319" s="13"/>
      <c r="P319" s="13"/>
    </row>
    <row r="320" spans="1:16" ht="20.100000000000001" customHeight="1" x14ac:dyDescent="0.2">
      <c r="A320" s="9">
        <v>318</v>
      </c>
      <c r="B320" s="10" t="str">
        <f t="shared" si="13"/>
        <v/>
      </c>
      <c r="C320" s="10" t="str">
        <f t="shared" si="14"/>
        <v/>
      </c>
      <c r="D320" s="11"/>
      <c r="E320" s="12"/>
      <c r="F320" s="13"/>
      <c r="G320" s="14"/>
      <c r="H320" s="14"/>
      <c r="I320" s="16" t="str">
        <f t="shared" si="15"/>
        <v/>
      </c>
      <c r="J320" s="13"/>
      <c r="K320" s="12"/>
      <c r="L320" s="12"/>
      <c r="M320" s="12"/>
      <c r="N320" s="12"/>
      <c r="O320" s="13"/>
      <c r="P320" s="13"/>
    </row>
    <row r="321" spans="1:16" ht="20.100000000000001" customHeight="1" x14ac:dyDescent="0.2">
      <c r="A321" s="9">
        <v>319</v>
      </c>
      <c r="B321" s="10" t="str">
        <f t="shared" si="13"/>
        <v/>
      </c>
      <c r="C321" s="10" t="str">
        <f t="shared" si="14"/>
        <v/>
      </c>
      <c r="D321" s="11"/>
      <c r="E321" s="12"/>
      <c r="F321" s="13"/>
      <c r="G321" s="14"/>
      <c r="H321" s="14"/>
      <c r="I321" s="16" t="str">
        <f t="shared" si="15"/>
        <v/>
      </c>
      <c r="J321" s="13"/>
      <c r="K321" s="12"/>
      <c r="L321" s="12"/>
      <c r="M321" s="12"/>
      <c r="N321" s="12"/>
      <c r="O321" s="13"/>
      <c r="P321" s="13"/>
    </row>
    <row r="322" spans="1:16" ht="20.100000000000001" customHeight="1" x14ac:dyDescent="0.2">
      <c r="A322" s="9">
        <v>320</v>
      </c>
      <c r="B322" s="10" t="str">
        <f t="shared" si="13"/>
        <v/>
      </c>
      <c r="C322" s="10" t="str">
        <f t="shared" si="14"/>
        <v/>
      </c>
      <c r="D322" s="11"/>
      <c r="E322" s="12"/>
      <c r="F322" s="13"/>
      <c r="G322" s="14"/>
      <c r="H322" s="14"/>
      <c r="I322" s="16" t="str">
        <f t="shared" si="15"/>
        <v/>
      </c>
      <c r="J322" s="13"/>
      <c r="K322" s="12"/>
      <c r="L322" s="12"/>
      <c r="M322" s="12"/>
      <c r="N322" s="12"/>
      <c r="O322" s="13"/>
      <c r="P322" s="13"/>
    </row>
    <row r="323" spans="1:16" ht="20.100000000000001" customHeight="1" x14ac:dyDescent="0.2">
      <c r="A323" s="9">
        <v>321</v>
      </c>
      <c r="B323" s="10" t="str">
        <f t="shared" si="13"/>
        <v/>
      </c>
      <c r="C323" s="10" t="str">
        <f t="shared" si="14"/>
        <v/>
      </c>
      <c r="D323" s="11"/>
      <c r="E323" s="12"/>
      <c r="F323" s="13"/>
      <c r="G323" s="14"/>
      <c r="H323" s="14"/>
      <c r="I323" s="16" t="str">
        <f t="shared" si="15"/>
        <v/>
      </c>
      <c r="J323" s="13"/>
      <c r="K323" s="12"/>
      <c r="L323" s="12"/>
      <c r="M323" s="12"/>
      <c r="N323" s="12"/>
      <c r="O323" s="13"/>
      <c r="P323" s="13"/>
    </row>
    <row r="324" spans="1:16" ht="20.100000000000001" customHeight="1" x14ac:dyDescent="0.2">
      <c r="A324" s="9">
        <v>322</v>
      </c>
      <c r="B324" s="10" t="str">
        <f t="shared" ref="B324:B387" si="16">IF(D324&lt;&gt;"",YEAR(D324),"")</f>
        <v/>
      </c>
      <c r="C324" s="10" t="str">
        <f t="shared" ref="C324:C387" si="17">IF(D324&lt;&gt;"",MONTH(D324),"")</f>
        <v/>
      </c>
      <c r="D324" s="11"/>
      <c r="E324" s="12"/>
      <c r="F324" s="13"/>
      <c r="G324" s="14"/>
      <c r="H324" s="14"/>
      <c r="I324" s="16" t="str">
        <f t="shared" ref="I324:I387" si="18">IF(AND(G324="",H324=""),"",G324+H324)</f>
        <v/>
      </c>
      <c r="J324" s="13"/>
      <c r="K324" s="12"/>
      <c r="L324" s="12"/>
      <c r="M324" s="12"/>
      <c r="N324" s="12"/>
      <c r="O324" s="13"/>
      <c r="P324" s="13"/>
    </row>
    <row r="325" spans="1:16" ht="20.100000000000001" customHeight="1" x14ac:dyDescent="0.2">
      <c r="A325" s="9">
        <v>323</v>
      </c>
      <c r="B325" s="10" t="str">
        <f t="shared" si="16"/>
        <v/>
      </c>
      <c r="C325" s="10" t="str">
        <f t="shared" si="17"/>
        <v/>
      </c>
      <c r="D325" s="11"/>
      <c r="E325" s="12"/>
      <c r="F325" s="13"/>
      <c r="G325" s="14"/>
      <c r="H325" s="14"/>
      <c r="I325" s="16" t="str">
        <f t="shared" si="18"/>
        <v/>
      </c>
      <c r="J325" s="13"/>
      <c r="K325" s="12"/>
      <c r="L325" s="12"/>
      <c r="M325" s="12"/>
      <c r="N325" s="12"/>
      <c r="O325" s="13"/>
      <c r="P325" s="13"/>
    </row>
    <row r="326" spans="1:16" ht="20.100000000000001" customHeight="1" x14ac:dyDescent="0.2">
      <c r="A326" s="9">
        <v>324</v>
      </c>
      <c r="B326" s="10" t="str">
        <f t="shared" si="16"/>
        <v/>
      </c>
      <c r="C326" s="10" t="str">
        <f t="shared" si="17"/>
        <v/>
      </c>
      <c r="D326" s="11"/>
      <c r="E326" s="12"/>
      <c r="F326" s="13"/>
      <c r="G326" s="14"/>
      <c r="H326" s="14"/>
      <c r="I326" s="16" t="str">
        <f t="shared" si="18"/>
        <v/>
      </c>
      <c r="J326" s="13"/>
      <c r="K326" s="12"/>
      <c r="L326" s="12"/>
      <c r="M326" s="12"/>
      <c r="N326" s="12"/>
      <c r="O326" s="13"/>
      <c r="P326" s="13"/>
    </row>
    <row r="327" spans="1:16" ht="20.100000000000001" customHeight="1" x14ac:dyDescent="0.2">
      <c r="A327" s="9">
        <v>325</v>
      </c>
      <c r="B327" s="10" t="str">
        <f t="shared" si="16"/>
        <v/>
      </c>
      <c r="C327" s="10" t="str">
        <f t="shared" si="17"/>
        <v/>
      </c>
      <c r="D327" s="11"/>
      <c r="E327" s="12"/>
      <c r="F327" s="13"/>
      <c r="G327" s="14"/>
      <c r="H327" s="14"/>
      <c r="I327" s="16" t="str">
        <f t="shared" si="18"/>
        <v/>
      </c>
      <c r="J327" s="13"/>
      <c r="K327" s="12"/>
      <c r="L327" s="12"/>
      <c r="M327" s="12"/>
      <c r="N327" s="12"/>
      <c r="O327" s="13"/>
      <c r="P327" s="13"/>
    </row>
    <row r="328" spans="1:16" ht="20.100000000000001" customHeight="1" x14ac:dyDescent="0.2">
      <c r="A328" s="9">
        <v>326</v>
      </c>
      <c r="B328" s="10" t="str">
        <f t="shared" si="16"/>
        <v/>
      </c>
      <c r="C328" s="10" t="str">
        <f t="shared" si="17"/>
        <v/>
      </c>
      <c r="D328" s="11"/>
      <c r="E328" s="12"/>
      <c r="F328" s="13"/>
      <c r="G328" s="14"/>
      <c r="H328" s="14"/>
      <c r="I328" s="16" t="str">
        <f t="shared" si="18"/>
        <v/>
      </c>
      <c r="J328" s="13"/>
      <c r="K328" s="12"/>
      <c r="L328" s="12"/>
      <c r="M328" s="12"/>
      <c r="N328" s="12"/>
      <c r="O328" s="13"/>
      <c r="P328" s="13"/>
    </row>
    <row r="329" spans="1:16" ht="20.100000000000001" customHeight="1" x14ac:dyDescent="0.2">
      <c r="A329" s="9">
        <v>327</v>
      </c>
      <c r="B329" s="10" t="str">
        <f t="shared" si="16"/>
        <v/>
      </c>
      <c r="C329" s="10" t="str">
        <f t="shared" si="17"/>
        <v/>
      </c>
      <c r="D329" s="11"/>
      <c r="E329" s="12"/>
      <c r="F329" s="13"/>
      <c r="G329" s="14"/>
      <c r="H329" s="14"/>
      <c r="I329" s="16" t="str">
        <f t="shared" si="18"/>
        <v/>
      </c>
      <c r="J329" s="13"/>
      <c r="K329" s="12"/>
      <c r="L329" s="12"/>
      <c r="M329" s="12"/>
      <c r="N329" s="12"/>
      <c r="O329" s="13"/>
      <c r="P329" s="13"/>
    </row>
    <row r="330" spans="1:16" ht="20.100000000000001" customHeight="1" x14ac:dyDescent="0.2">
      <c r="A330" s="9">
        <v>328</v>
      </c>
      <c r="B330" s="10" t="str">
        <f t="shared" si="16"/>
        <v/>
      </c>
      <c r="C330" s="10" t="str">
        <f t="shared" si="17"/>
        <v/>
      </c>
      <c r="D330" s="11"/>
      <c r="E330" s="12"/>
      <c r="F330" s="13"/>
      <c r="G330" s="14"/>
      <c r="H330" s="14"/>
      <c r="I330" s="16" t="str">
        <f t="shared" si="18"/>
        <v/>
      </c>
      <c r="J330" s="13"/>
      <c r="K330" s="12"/>
      <c r="L330" s="12"/>
      <c r="M330" s="12"/>
      <c r="N330" s="12"/>
      <c r="O330" s="13"/>
      <c r="P330" s="13"/>
    </row>
    <row r="331" spans="1:16" ht="20.100000000000001" customHeight="1" x14ac:dyDescent="0.2">
      <c r="A331" s="9">
        <v>329</v>
      </c>
      <c r="B331" s="10" t="str">
        <f t="shared" si="16"/>
        <v/>
      </c>
      <c r="C331" s="10" t="str">
        <f t="shared" si="17"/>
        <v/>
      </c>
      <c r="D331" s="11"/>
      <c r="E331" s="12"/>
      <c r="F331" s="13"/>
      <c r="G331" s="14"/>
      <c r="H331" s="14"/>
      <c r="I331" s="16" t="str">
        <f t="shared" si="18"/>
        <v/>
      </c>
      <c r="J331" s="13"/>
      <c r="K331" s="12"/>
      <c r="L331" s="12"/>
      <c r="M331" s="12"/>
      <c r="N331" s="12"/>
      <c r="O331" s="13"/>
      <c r="P331" s="13"/>
    </row>
    <row r="332" spans="1:16" ht="20.100000000000001" customHeight="1" x14ac:dyDescent="0.2">
      <c r="A332" s="9">
        <v>330</v>
      </c>
      <c r="B332" s="10" t="str">
        <f t="shared" si="16"/>
        <v/>
      </c>
      <c r="C332" s="10" t="str">
        <f t="shared" si="17"/>
        <v/>
      </c>
      <c r="D332" s="11"/>
      <c r="E332" s="12"/>
      <c r="F332" s="13"/>
      <c r="G332" s="14"/>
      <c r="H332" s="14"/>
      <c r="I332" s="16" t="str">
        <f t="shared" si="18"/>
        <v/>
      </c>
      <c r="J332" s="13"/>
      <c r="K332" s="12"/>
      <c r="L332" s="12"/>
      <c r="M332" s="12"/>
      <c r="N332" s="12"/>
      <c r="O332" s="13"/>
      <c r="P332" s="13"/>
    </row>
    <row r="333" spans="1:16" ht="20.100000000000001" customHeight="1" x14ac:dyDescent="0.2">
      <c r="A333" s="9">
        <v>331</v>
      </c>
      <c r="B333" s="10" t="str">
        <f t="shared" si="16"/>
        <v/>
      </c>
      <c r="C333" s="10" t="str">
        <f t="shared" si="17"/>
        <v/>
      </c>
      <c r="D333" s="11"/>
      <c r="E333" s="12"/>
      <c r="F333" s="13"/>
      <c r="G333" s="14"/>
      <c r="H333" s="14"/>
      <c r="I333" s="16" t="str">
        <f t="shared" si="18"/>
        <v/>
      </c>
      <c r="J333" s="13"/>
      <c r="K333" s="12"/>
      <c r="L333" s="12"/>
      <c r="M333" s="12"/>
      <c r="N333" s="12"/>
      <c r="O333" s="13"/>
      <c r="P333" s="13"/>
    </row>
    <row r="334" spans="1:16" ht="20.100000000000001" customHeight="1" x14ac:dyDescent="0.2">
      <c r="A334" s="9">
        <v>332</v>
      </c>
      <c r="B334" s="10" t="str">
        <f t="shared" si="16"/>
        <v/>
      </c>
      <c r="C334" s="10" t="str">
        <f t="shared" si="17"/>
        <v/>
      </c>
      <c r="D334" s="11"/>
      <c r="E334" s="12"/>
      <c r="F334" s="13"/>
      <c r="G334" s="14"/>
      <c r="H334" s="14"/>
      <c r="I334" s="16" t="str">
        <f t="shared" si="18"/>
        <v/>
      </c>
      <c r="J334" s="13"/>
      <c r="K334" s="12"/>
      <c r="L334" s="12"/>
      <c r="M334" s="12"/>
      <c r="N334" s="12"/>
      <c r="O334" s="13"/>
      <c r="P334" s="13"/>
    </row>
    <row r="335" spans="1:16" ht="20.100000000000001" customHeight="1" x14ac:dyDescent="0.2">
      <c r="A335" s="9">
        <v>333</v>
      </c>
      <c r="B335" s="10" t="str">
        <f t="shared" si="16"/>
        <v/>
      </c>
      <c r="C335" s="10" t="str">
        <f t="shared" si="17"/>
        <v/>
      </c>
      <c r="D335" s="11"/>
      <c r="E335" s="12"/>
      <c r="F335" s="13"/>
      <c r="G335" s="14"/>
      <c r="H335" s="14"/>
      <c r="I335" s="16" t="str">
        <f t="shared" si="18"/>
        <v/>
      </c>
      <c r="J335" s="13"/>
      <c r="K335" s="12"/>
      <c r="L335" s="12"/>
      <c r="M335" s="12"/>
      <c r="N335" s="12"/>
      <c r="O335" s="13"/>
      <c r="P335" s="13"/>
    </row>
    <row r="336" spans="1:16" ht="20.100000000000001" customHeight="1" x14ac:dyDescent="0.2">
      <c r="A336" s="9">
        <v>334</v>
      </c>
      <c r="B336" s="10" t="str">
        <f t="shared" si="16"/>
        <v/>
      </c>
      <c r="C336" s="10" t="str">
        <f t="shared" si="17"/>
        <v/>
      </c>
      <c r="D336" s="11"/>
      <c r="E336" s="12"/>
      <c r="F336" s="13"/>
      <c r="G336" s="14"/>
      <c r="H336" s="14"/>
      <c r="I336" s="16" t="str">
        <f t="shared" si="18"/>
        <v/>
      </c>
      <c r="J336" s="13"/>
      <c r="K336" s="12"/>
      <c r="L336" s="12"/>
      <c r="M336" s="12"/>
      <c r="N336" s="12"/>
      <c r="O336" s="13"/>
      <c r="P336" s="13"/>
    </row>
    <row r="337" spans="1:16" ht="20.100000000000001" customHeight="1" x14ac:dyDescent="0.2">
      <c r="A337" s="9">
        <v>335</v>
      </c>
      <c r="B337" s="10" t="str">
        <f t="shared" si="16"/>
        <v/>
      </c>
      <c r="C337" s="10" t="str">
        <f t="shared" si="17"/>
        <v/>
      </c>
      <c r="D337" s="11"/>
      <c r="E337" s="12"/>
      <c r="F337" s="13"/>
      <c r="G337" s="14"/>
      <c r="H337" s="14"/>
      <c r="I337" s="16" t="str">
        <f t="shared" si="18"/>
        <v/>
      </c>
      <c r="J337" s="13"/>
      <c r="K337" s="12"/>
      <c r="L337" s="12"/>
      <c r="M337" s="12"/>
      <c r="N337" s="12"/>
      <c r="O337" s="13"/>
      <c r="P337" s="13"/>
    </row>
    <row r="338" spans="1:16" ht="20.100000000000001" customHeight="1" x14ac:dyDescent="0.2">
      <c r="A338" s="9">
        <v>336</v>
      </c>
      <c r="B338" s="10" t="str">
        <f t="shared" si="16"/>
        <v/>
      </c>
      <c r="C338" s="10" t="str">
        <f t="shared" si="17"/>
        <v/>
      </c>
      <c r="D338" s="11"/>
      <c r="E338" s="12"/>
      <c r="F338" s="13"/>
      <c r="G338" s="14"/>
      <c r="H338" s="14"/>
      <c r="I338" s="16" t="str">
        <f t="shared" si="18"/>
        <v/>
      </c>
      <c r="J338" s="13"/>
      <c r="K338" s="12"/>
      <c r="L338" s="12"/>
      <c r="M338" s="12"/>
      <c r="N338" s="12"/>
      <c r="O338" s="13"/>
      <c r="P338" s="13"/>
    </row>
    <row r="339" spans="1:16" ht="20.100000000000001" customHeight="1" x14ac:dyDescent="0.2">
      <c r="A339" s="9">
        <v>337</v>
      </c>
      <c r="B339" s="10" t="str">
        <f t="shared" si="16"/>
        <v/>
      </c>
      <c r="C339" s="10" t="str">
        <f t="shared" si="17"/>
        <v/>
      </c>
      <c r="D339" s="11"/>
      <c r="E339" s="12"/>
      <c r="F339" s="13"/>
      <c r="G339" s="14"/>
      <c r="H339" s="14"/>
      <c r="I339" s="16" t="str">
        <f t="shared" si="18"/>
        <v/>
      </c>
      <c r="J339" s="13"/>
      <c r="K339" s="12"/>
      <c r="L339" s="12"/>
      <c r="M339" s="12"/>
      <c r="N339" s="12"/>
      <c r="O339" s="13"/>
      <c r="P339" s="13"/>
    </row>
    <row r="340" spans="1:16" ht="20.100000000000001" customHeight="1" x14ac:dyDescent="0.2">
      <c r="A340" s="9">
        <v>338</v>
      </c>
      <c r="B340" s="10" t="str">
        <f t="shared" si="16"/>
        <v/>
      </c>
      <c r="C340" s="10" t="str">
        <f t="shared" si="17"/>
        <v/>
      </c>
      <c r="D340" s="11"/>
      <c r="E340" s="12"/>
      <c r="F340" s="13"/>
      <c r="G340" s="14"/>
      <c r="H340" s="14"/>
      <c r="I340" s="16" t="str">
        <f t="shared" si="18"/>
        <v/>
      </c>
      <c r="J340" s="13"/>
      <c r="K340" s="12"/>
      <c r="L340" s="12"/>
      <c r="M340" s="12"/>
      <c r="N340" s="12"/>
      <c r="O340" s="13"/>
      <c r="P340" s="13"/>
    </row>
    <row r="341" spans="1:16" ht="20.100000000000001" customHeight="1" x14ac:dyDescent="0.2">
      <c r="A341" s="9">
        <v>339</v>
      </c>
      <c r="B341" s="10" t="str">
        <f t="shared" si="16"/>
        <v/>
      </c>
      <c r="C341" s="10" t="str">
        <f t="shared" si="17"/>
        <v/>
      </c>
      <c r="D341" s="11"/>
      <c r="E341" s="12"/>
      <c r="F341" s="13"/>
      <c r="G341" s="14"/>
      <c r="H341" s="14"/>
      <c r="I341" s="16" t="str">
        <f t="shared" si="18"/>
        <v/>
      </c>
      <c r="J341" s="13"/>
      <c r="K341" s="12"/>
      <c r="L341" s="12"/>
      <c r="M341" s="12"/>
      <c r="N341" s="12"/>
      <c r="O341" s="13"/>
      <c r="P341" s="13"/>
    </row>
    <row r="342" spans="1:16" ht="20.100000000000001" customHeight="1" x14ac:dyDescent="0.2">
      <c r="A342" s="9">
        <v>340</v>
      </c>
      <c r="B342" s="10" t="str">
        <f t="shared" si="16"/>
        <v/>
      </c>
      <c r="C342" s="10" t="str">
        <f t="shared" si="17"/>
        <v/>
      </c>
      <c r="D342" s="11"/>
      <c r="E342" s="12"/>
      <c r="F342" s="13"/>
      <c r="G342" s="14"/>
      <c r="H342" s="14"/>
      <c r="I342" s="16" t="str">
        <f t="shared" si="18"/>
        <v/>
      </c>
      <c r="J342" s="13"/>
      <c r="K342" s="12"/>
      <c r="L342" s="12"/>
      <c r="M342" s="12"/>
      <c r="N342" s="12"/>
      <c r="O342" s="13"/>
      <c r="P342" s="13"/>
    </row>
    <row r="343" spans="1:16" ht="20.100000000000001" customHeight="1" x14ac:dyDescent="0.2">
      <c r="A343" s="9">
        <v>341</v>
      </c>
      <c r="B343" s="10" t="str">
        <f t="shared" si="16"/>
        <v/>
      </c>
      <c r="C343" s="10" t="str">
        <f t="shared" si="17"/>
        <v/>
      </c>
      <c r="D343" s="11"/>
      <c r="E343" s="12"/>
      <c r="F343" s="13"/>
      <c r="G343" s="14"/>
      <c r="H343" s="14"/>
      <c r="I343" s="16" t="str">
        <f t="shared" si="18"/>
        <v/>
      </c>
      <c r="J343" s="13"/>
      <c r="K343" s="12"/>
      <c r="L343" s="12"/>
      <c r="M343" s="12"/>
      <c r="N343" s="12"/>
      <c r="O343" s="13"/>
      <c r="P343" s="13"/>
    </row>
    <row r="344" spans="1:16" ht="20.100000000000001" customHeight="1" x14ac:dyDescent="0.2">
      <c r="A344" s="9">
        <v>342</v>
      </c>
      <c r="B344" s="10" t="str">
        <f t="shared" si="16"/>
        <v/>
      </c>
      <c r="C344" s="10" t="str">
        <f t="shared" si="17"/>
        <v/>
      </c>
      <c r="D344" s="11"/>
      <c r="E344" s="12"/>
      <c r="F344" s="13"/>
      <c r="G344" s="14"/>
      <c r="H344" s="14"/>
      <c r="I344" s="16" t="str">
        <f t="shared" si="18"/>
        <v/>
      </c>
      <c r="J344" s="13"/>
      <c r="K344" s="12"/>
      <c r="L344" s="12"/>
      <c r="M344" s="12"/>
      <c r="N344" s="12"/>
      <c r="O344" s="13"/>
      <c r="P344" s="13"/>
    </row>
    <row r="345" spans="1:16" ht="20.100000000000001" customHeight="1" x14ac:dyDescent="0.2">
      <c r="A345" s="9">
        <v>343</v>
      </c>
      <c r="B345" s="10" t="str">
        <f t="shared" si="16"/>
        <v/>
      </c>
      <c r="C345" s="10" t="str">
        <f t="shared" si="17"/>
        <v/>
      </c>
      <c r="D345" s="11"/>
      <c r="E345" s="12"/>
      <c r="F345" s="13"/>
      <c r="G345" s="14"/>
      <c r="H345" s="14"/>
      <c r="I345" s="16" t="str">
        <f t="shared" si="18"/>
        <v/>
      </c>
      <c r="J345" s="13"/>
      <c r="K345" s="12"/>
      <c r="L345" s="12"/>
      <c r="M345" s="12"/>
      <c r="N345" s="12"/>
      <c r="O345" s="13"/>
      <c r="P345" s="13"/>
    </row>
    <row r="346" spans="1:16" ht="20.100000000000001" customHeight="1" x14ac:dyDescent="0.2">
      <c r="A346" s="9">
        <v>344</v>
      </c>
      <c r="B346" s="10" t="str">
        <f t="shared" si="16"/>
        <v/>
      </c>
      <c r="C346" s="10" t="str">
        <f t="shared" si="17"/>
        <v/>
      </c>
      <c r="D346" s="11"/>
      <c r="E346" s="12"/>
      <c r="F346" s="13"/>
      <c r="G346" s="14"/>
      <c r="H346" s="14"/>
      <c r="I346" s="16" t="str">
        <f t="shared" si="18"/>
        <v/>
      </c>
      <c r="J346" s="13"/>
      <c r="K346" s="12"/>
      <c r="L346" s="12"/>
      <c r="M346" s="12"/>
      <c r="N346" s="12"/>
      <c r="O346" s="13"/>
      <c r="P346" s="13"/>
    </row>
    <row r="347" spans="1:16" ht="20.100000000000001" customHeight="1" x14ac:dyDescent="0.2">
      <c r="A347" s="9">
        <v>345</v>
      </c>
      <c r="B347" s="10" t="str">
        <f t="shared" si="16"/>
        <v/>
      </c>
      <c r="C347" s="10" t="str">
        <f t="shared" si="17"/>
        <v/>
      </c>
      <c r="D347" s="11"/>
      <c r="E347" s="12"/>
      <c r="F347" s="13"/>
      <c r="G347" s="14"/>
      <c r="H347" s="14"/>
      <c r="I347" s="16" t="str">
        <f t="shared" si="18"/>
        <v/>
      </c>
      <c r="J347" s="13"/>
      <c r="K347" s="12"/>
      <c r="L347" s="12"/>
      <c r="M347" s="12"/>
      <c r="N347" s="12"/>
      <c r="O347" s="13"/>
      <c r="P347" s="13"/>
    </row>
    <row r="348" spans="1:16" ht="20.100000000000001" customHeight="1" x14ac:dyDescent="0.2">
      <c r="A348" s="9">
        <v>346</v>
      </c>
      <c r="B348" s="10" t="str">
        <f t="shared" si="16"/>
        <v/>
      </c>
      <c r="C348" s="10" t="str">
        <f t="shared" si="17"/>
        <v/>
      </c>
      <c r="D348" s="11"/>
      <c r="E348" s="12"/>
      <c r="F348" s="13"/>
      <c r="G348" s="14"/>
      <c r="H348" s="14"/>
      <c r="I348" s="16" t="str">
        <f t="shared" si="18"/>
        <v/>
      </c>
      <c r="J348" s="13"/>
      <c r="K348" s="12"/>
      <c r="L348" s="12"/>
      <c r="M348" s="12"/>
      <c r="N348" s="12"/>
      <c r="O348" s="13"/>
      <c r="P348" s="13"/>
    </row>
    <row r="349" spans="1:16" ht="20.100000000000001" customHeight="1" x14ac:dyDescent="0.2">
      <c r="A349" s="9">
        <v>347</v>
      </c>
      <c r="B349" s="10" t="str">
        <f t="shared" si="16"/>
        <v/>
      </c>
      <c r="C349" s="10" t="str">
        <f t="shared" si="17"/>
        <v/>
      </c>
      <c r="D349" s="11"/>
      <c r="E349" s="12"/>
      <c r="F349" s="13"/>
      <c r="G349" s="14"/>
      <c r="H349" s="14"/>
      <c r="I349" s="16" t="str">
        <f t="shared" si="18"/>
        <v/>
      </c>
      <c r="J349" s="13"/>
      <c r="K349" s="12"/>
      <c r="L349" s="12"/>
      <c r="M349" s="12"/>
      <c r="N349" s="12"/>
      <c r="O349" s="13"/>
      <c r="P349" s="13"/>
    </row>
    <row r="350" spans="1:16" ht="20.100000000000001" customHeight="1" x14ac:dyDescent="0.2">
      <c r="A350" s="9">
        <v>348</v>
      </c>
      <c r="B350" s="10" t="str">
        <f t="shared" si="16"/>
        <v/>
      </c>
      <c r="C350" s="10" t="str">
        <f t="shared" si="17"/>
        <v/>
      </c>
      <c r="D350" s="11"/>
      <c r="E350" s="12"/>
      <c r="F350" s="13"/>
      <c r="G350" s="14"/>
      <c r="H350" s="14"/>
      <c r="I350" s="16" t="str">
        <f t="shared" si="18"/>
        <v/>
      </c>
      <c r="J350" s="13"/>
      <c r="K350" s="12"/>
      <c r="L350" s="12"/>
      <c r="M350" s="12"/>
      <c r="N350" s="12"/>
      <c r="O350" s="13"/>
      <c r="P350" s="13"/>
    </row>
    <row r="351" spans="1:16" ht="20.100000000000001" customHeight="1" x14ac:dyDescent="0.2">
      <c r="A351" s="9">
        <v>349</v>
      </c>
      <c r="B351" s="10" t="str">
        <f t="shared" si="16"/>
        <v/>
      </c>
      <c r="C351" s="10" t="str">
        <f t="shared" si="17"/>
        <v/>
      </c>
      <c r="D351" s="11"/>
      <c r="E351" s="12"/>
      <c r="F351" s="13"/>
      <c r="G351" s="14"/>
      <c r="H351" s="14"/>
      <c r="I351" s="16" t="str">
        <f t="shared" si="18"/>
        <v/>
      </c>
      <c r="J351" s="13"/>
      <c r="K351" s="12"/>
      <c r="L351" s="12"/>
      <c r="M351" s="12"/>
      <c r="N351" s="12"/>
      <c r="O351" s="13"/>
      <c r="P351" s="13"/>
    </row>
    <row r="352" spans="1:16" ht="20.100000000000001" customHeight="1" x14ac:dyDescent="0.2">
      <c r="A352" s="9">
        <v>350</v>
      </c>
      <c r="B352" s="10" t="str">
        <f t="shared" si="16"/>
        <v/>
      </c>
      <c r="C352" s="10" t="str">
        <f t="shared" si="17"/>
        <v/>
      </c>
      <c r="D352" s="11"/>
      <c r="E352" s="12"/>
      <c r="F352" s="13"/>
      <c r="G352" s="14"/>
      <c r="H352" s="14"/>
      <c r="I352" s="16" t="str">
        <f t="shared" si="18"/>
        <v/>
      </c>
      <c r="J352" s="13"/>
      <c r="K352" s="12"/>
      <c r="L352" s="12"/>
      <c r="M352" s="12"/>
      <c r="N352" s="12"/>
      <c r="O352" s="13"/>
      <c r="P352" s="13"/>
    </row>
    <row r="353" spans="1:16" ht="20.100000000000001" customHeight="1" x14ac:dyDescent="0.2">
      <c r="A353" s="9">
        <v>351</v>
      </c>
      <c r="B353" s="10" t="str">
        <f t="shared" si="16"/>
        <v/>
      </c>
      <c r="C353" s="10" t="str">
        <f t="shared" si="17"/>
        <v/>
      </c>
      <c r="D353" s="11"/>
      <c r="E353" s="12"/>
      <c r="F353" s="13"/>
      <c r="G353" s="14"/>
      <c r="H353" s="14"/>
      <c r="I353" s="16" t="str">
        <f t="shared" si="18"/>
        <v/>
      </c>
      <c r="J353" s="13"/>
      <c r="K353" s="12"/>
      <c r="L353" s="12"/>
      <c r="M353" s="12"/>
      <c r="N353" s="12"/>
      <c r="O353" s="13"/>
      <c r="P353" s="13"/>
    </row>
    <row r="354" spans="1:16" ht="20.100000000000001" customHeight="1" x14ac:dyDescent="0.2">
      <c r="A354" s="9">
        <v>352</v>
      </c>
      <c r="B354" s="10" t="str">
        <f t="shared" si="16"/>
        <v/>
      </c>
      <c r="C354" s="10" t="str">
        <f t="shared" si="17"/>
        <v/>
      </c>
      <c r="D354" s="11"/>
      <c r="E354" s="12"/>
      <c r="F354" s="13"/>
      <c r="G354" s="14"/>
      <c r="H354" s="14"/>
      <c r="I354" s="16" t="str">
        <f t="shared" si="18"/>
        <v/>
      </c>
      <c r="J354" s="13"/>
      <c r="K354" s="12"/>
      <c r="L354" s="12"/>
      <c r="M354" s="12"/>
      <c r="N354" s="12"/>
      <c r="O354" s="13"/>
      <c r="P354" s="13"/>
    </row>
    <row r="355" spans="1:16" ht="20.100000000000001" customHeight="1" x14ac:dyDescent="0.2">
      <c r="A355" s="9">
        <v>353</v>
      </c>
      <c r="B355" s="10" t="str">
        <f t="shared" si="16"/>
        <v/>
      </c>
      <c r="C355" s="10" t="str">
        <f t="shared" si="17"/>
        <v/>
      </c>
      <c r="D355" s="11"/>
      <c r="E355" s="12"/>
      <c r="F355" s="13"/>
      <c r="G355" s="14"/>
      <c r="H355" s="14"/>
      <c r="I355" s="16" t="str">
        <f t="shared" si="18"/>
        <v/>
      </c>
      <c r="J355" s="13"/>
      <c r="K355" s="12"/>
      <c r="L355" s="12"/>
      <c r="M355" s="12"/>
      <c r="N355" s="12"/>
      <c r="O355" s="13"/>
      <c r="P355" s="13"/>
    </row>
    <row r="356" spans="1:16" ht="20.100000000000001" customHeight="1" x14ac:dyDescent="0.2">
      <c r="A356" s="9">
        <v>354</v>
      </c>
      <c r="B356" s="10" t="str">
        <f t="shared" si="16"/>
        <v/>
      </c>
      <c r="C356" s="10" t="str">
        <f t="shared" si="17"/>
        <v/>
      </c>
      <c r="D356" s="11"/>
      <c r="E356" s="12"/>
      <c r="F356" s="13"/>
      <c r="G356" s="14"/>
      <c r="H356" s="14"/>
      <c r="I356" s="16" t="str">
        <f t="shared" si="18"/>
        <v/>
      </c>
      <c r="J356" s="13"/>
      <c r="K356" s="12"/>
      <c r="L356" s="12"/>
      <c r="M356" s="12"/>
      <c r="N356" s="12"/>
      <c r="O356" s="13"/>
      <c r="P356" s="13"/>
    </row>
    <row r="357" spans="1:16" ht="20.100000000000001" customHeight="1" x14ac:dyDescent="0.2">
      <c r="A357" s="9">
        <v>355</v>
      </c>
      <c r="B357" s="10" t="str">
        <f t="shared" si="16"/>
        <v/>
      </c>
      <c r="C357" s="10" t="str">
        <f t="shared" si="17"/>
        <v/>
      </c>
      <c r="D357" s="11"/>
      <c r="E357" s="12"/>
      <c r="F357" s="13"/>
      <c r="G357" s="14"/>
      <c r="H357" s="14"/>
      <c r="I357" s="16" t="str">
        <f t="shared" si="18"/>
        <v/>
      </c>
      <c r="J357" s="13"/>
      <c r="K357" s="12"/>
      <c r="L357" s="12"/>
      <c r="M357" s="12"/>
      <c r="N357" s="12"/>
      <c r="O357" s="13"/>
      <c r="P357" s="13"/>
    </row>
    <row r="358" spans="1:16" ht="20.100000000000001" customHeight="1" x14ac:dyDescent="0.2">
      <c r="A358" s="9">
        <v>356</v>
      </c>
      <c r="B358" s="10" t="str">
        <f t="shared" si="16"/>
        <v/>
      </c>
      <c r="C358" s="10" t="str">
        <f t="shared" si="17"/>
        <v/>
      </c>
      <c r="D358" s="11"/>
      <c r="E358" s="12"/>
      <c r="F358" s="13"/>
      <c r="G358" s="14"/>
      <c r="H358" s="14"/>
      <c r="I358" s="16" t="str">
        <f t="shared" si="18"/>
        <v/>
      </c>
      <c r="J358" s="13"/>
      <c r="K358" s="12"/>
      <c r="L358" s="12"/>
      <c r="M358" s="12"/>
      <c r="N358" s="12"/>
      <c r="O358" s="13"/>
      <c r="P358" s="13"/>
    </row>
    <row r="359" spans="1:16" ht="20.100000000000001" customHeight="1" x14ac:dyDescent="0.2">
      <c r="A359" s="9">
        <v>357</v>
      </c>
      <c r="B359" s="10" t="str">
        <f t="shared" si="16"/>
        <v/>
      </c>
      <c r="C359" s="10" t="str">
        <f t="shared" si="17"/>
        <v/>
      </c>
      <c r="D359" s="11"/>
      <c r="E359" s="12"/>
      <c r="F359" s="13"/>
      <c r="G359" s="14"/>
      <c r="H359" s="14"/>
      <c r="I359" s="16" t="str">
        <f t="shared" si="18"/>
        <v/>
      </c>
      <c r="J359" s="13"/>
      <c r="K359" s="12"/>
      <c r="L359" s="12"/>
      <c r="M359" s="12"/>
      <c r="N359" s="12"/>
      <c r="O359" s="13"/>
      <c r="P359" s="13"/>
    </row>
    <row r="360" spans="1:16" ht="20.100000000000001" customHeight="1" x14ac:dyDescent="0.2">
      <c r="A360" s="9">
        <v>358</v>
      </c>
      <c r="B360" s="10" t="str">
        <f t="shared" si="16"/>
        <v/>
      </c>
      <c r="C360" s="10" t="str">
        <f t="shared" si="17"/>
        <v/>
      </c>
      <c r="D360" s="11"/>
      <c r="E360" s="12"/>
      <c r="F360" s="13"/>
      <c r="G360" s="14"/>
      <c r="H360" s="14"/>
      <c r="I360" s="16" t="str">
        <f t="shared" si="18"/>
        <v/>
      </c>
      <c r="J360" s="13"/>
      <c r="K360" s="12"/>
      <c r="L360" s="12"/>
      <c r="M360" s="12"/>
      <c r="N360" s="12"/>
      <c r="O360" s="13"/>
      <c r="P360" s="13"/>
    </row>
    <row r="361" spans="1:16" ht="20.100000000000001" customHeight="1" x14ac:dyDescent="0.2">
      <c r="A361" s="9">
        <v>359</v>
      </c>
      <c r="B361" s="10" t="str">
        <f t="shared" si="16"/>
        <v/>
      </c>
      <c r="C361" s="10" t="str">
        <f t="shared" si="17"/>
        <v/>
      </c>
      <c r="D361" s="11"/>
      <c r="E361" s="12"/>
      <c r="F361" s="13"/>
      <c r="G361" s="14"/>
      <c r="H361" s="14"/>
      <c r="I361" s="16" t="str">
        <f t="shared" si="18"/>
        <v/>
      </c>
      <c r="J361" s="13"/>
      <c r="K361" s="12"/>
      <c r="L361" s="12"/>
      <c r="M361" s="12"/>
      <c r="N361" s="12"/>
      <c r="O361" s="13"/>
      <c r="P361" s="13"/>
    </row>
    <row r="362" spans="1:16" ht="20.100000000000001" customHeight="1" x14ac:dyDescent="0.2">
      <c r="A362" s="9">
        <v>360</v>
      </c>
      <c r="B362" s="10" t="str">
        <f t="shared" si="16"/>
        <v/>
      </c>
      <c r="C362" s="10" t="str">
        <f t="shared" si="17"/>
        <v/>
      </c>
      <c r="D362" s="11"/>
      <c r="E362" s="12"/>
      <c r="F362" s="13"/>
      <c r="G362" s="14"/>
      <c r="H362" s="14"/>
      <c r="I362" s="16" t="str">
        <f t="shared" si="18"/>
        <v/>
      </c>
      <c r="J362" s="13"/>
      <c r="K362" s="12"/>
      <c r="L362" s="12"/>
      <c r="M362" s="12"/>
      <c r="N362" s="12"/>
      <c r="O362" s="13"/>
      <c r="P362" s="13"/>
    </row>
    <row r="363" spans="1:16" ht="20.100000000000001" customHeight="1" x14ac:dyDescent="0.2">
      <c r="A363" s="9">
        <v>361</v>
      </c>
      <c r="B363" s="10" t="str">
        <f t="shared" si="16"/>
        <v/>
      </c>
      <c r="C363" s="10" t="str">
        <f t="shared" si="17"/>
        <v/>
      </c>
      <c r="D363" s="11"/>
      <c r="E363" s="12"/>
      <c r="F363" s="13"/>
      <c r="G363" s="14"/>
      <c r="H363" s="14"/>
      <c r="I363" s="16" t="str">
        <f t="shared" si="18"/>
        <v/>
      </c>
      <c r="J363" s="13"/>
      <c r="K363" s="12"/>
      <c r="L363" s="12"/>
      <c r="M363" s="12"/>
      <c r="N363" s="12"/>
      <c r="O363" s="13"/>
      <c r="P363" s="13"/>
    </row>
    <row r="364" spans="1:16" ht="20.100000000000001" customHeight="1" x14ac:dyDescent="0.2">
      <c r="A364" s="9">
        <v>362</v>
      </c>
      <c r="B364" s="10" t="str">
        <f t="shared" si="16"/>
        <v/>
      </c>
      <c r="C364" s="10" t="str">
        <f t="shared" si="17"/>
        <v/>
      </c>
      <c r="D364" s="11"/>
      <c r="E364" s="12"/>
      <c r="F364" s="13"/>
      <c r="G364" s="14"/>
      <c r="H364" s="14"/>
      <c r="I364" s="16" t="str">
        <f t="shared" si="18"/>
        <v/>
      </c>
      <c r="J364" s="13"/>
      <c r="K364" s="12"/>
      <c r="L364" s="12"/>
      <c r="M364" s="12"/>
      <c r="N364" s="12"/>
      <c r="O364" s="13"/>
      <c r="P364" s="13"/>
    </row>
    <row r="365" spans="1:16" ht="20.100000000000001" customHeight="1" x14ac:dyDescent="0.2">
      <c r="A365" s="9">
        <v>363</v>
      </c>
      <c r="B365" s="10" t="str">
        <f t="shared" si="16"/>
        <v/>
      </c>
      <c r="C365" s="10" t="str">
        <f t="shared" si="17"/>
        <v/>
      </c>
      <c r="D365" s="11"/>
      <c r="E365" s="12"/>
      <c r="F365" s="13"/>
      <c r="G365" s="14"/>
      <c r="H365" s="14"/>
      <c r="I365" s="16" t="str">
        <f t="shared" si="18"/>
        <v/>
      </c>
      <c r="J365" s="13"/>
      <c r="K365" s="12"/>
      <c r="L365" s="12"/>
      <c r="M365" s="12"/>
      <c r="N365" s="12"/>
      <c r="O365" s="13"/>
      <c r="P365" s="13"/>
    </row>
    <row r="366" spans="1:16" ht="20.100000000000001" customHeight="1" x14ac:dyDescent="0.2">
      <c r="A366" s="9">
        <v>364</v>
      </c>
      <c r="B366" s="10" t="str">
        <f t="shared" si="16"/>
        <v/>
      </c>
      <c r="C366" s="10" t="str">
        <f t="shared" si="17"/>
        <v/>
      </c>
      <c r="D366" s="11"/>
      <c r="E366" s="12"/>
      <c r="F366" s="13"/>
      <c r="G366" s="14"/>
      <c r="H366" s="14"/>
      <c r="I366" s="16" t="str">
        <f t="shared" si="18"/>
        <v/>
      </c>
      <c r="J366" s="13"/>
      <c r="K366" s="12"/>
      <c r="L366" s="12"/>
      <c r="M366" s="12"/>
      <c r="N366" s="12"/>
      <c r="O366" s="13"/>
      <c r="P366" s="13"/>
    </row>
    <row r="367" spans="1:16" ht="20.100000000000001" customHeight="1" x14ac:dyDescent="0.2">
      <c r="A367" s="9">
        <v>365</v>
      </c>
      <c r="B367" s="10" t="str">
        <f t="shared" si="16"/>
        <v/>
      </c>
      <c r="C367" s="10" t="str">
        <f t="shared" si="17"/>
        <v/>
      </c>
      <c r="D367" s="11"/>
      <c r="E367" s="12"/>
      <c r="F367" s="13"/>
      <c r="G367" s="14"/>
      <c r="H367" s="14"/>
      <c r="I367" s="16" t="str">
        <f t="shared" si="18"/>
        <v/>
      </c>
      <c r="J367" s="13"/>
      <c r="K367" s="12"/>
      <c r="L367" s="12"/>
      <c r="M367" s="12"/>
      <c r="N367" s="12"/>
      <c r="O367" s="13"/>
      <c r="P367" s="13"/>
    </row>
    <row r="368" spans="1:16" ht="20.100000000000001" customHeight="1" x14ac:dyDescent="0.2">
      <c r="A368" s="9">
        <v>366</v>
      </c>
      <c r="B368" s="10" t="str">
        <f t="shared" si="16"/>
        <v/>
      </c>
      <c r="C368" s="10" t="str">
        <f t="shared" si="17"/>
        <v/>
      </c>
      <c r="D368" s="11"/>
      <c r="E368" s="12"/>
      <c r="F368" s="13"/>
      <c r="G368" s="14"/>
      <c r="H368" s="14"/>
      <c r="I368" s="16" t="str">
        <f t="shared" si="18"/>
        <v/>
      </c>
      <c r="J368" s="13"/>
      <c r="K368" s="12"/>
      <c r="L368" s="12"/>
      <c r="M368" s="12"/>
      <c r="N368" s="12"/>
      <c r="O368" s="13"/>
      <c r="P368" s="13"/>
    </row>
    <row r="369" spans="1:16" ht="20.100000000000001" customHeight="1" x14ac:dyDescent="0.2">
      <c r="A369" s="9">
        <v>367</v>
      </c>
      <c r="B369" s="10" t="str">
        <f t="shared" si="16"/>
        <v/>
      </c>
      <c r="C369" s="10" t="str">
        <f t="shared" si="17"/>
        <v/>
      </c>
      <c r="D369" s="11"/>
      <c r="E369" s="12"/>
      <c r="F369" s="13"/>
      <c r="G369" s="14"/>
      <c r="H369" s="14"/>
      <c r="I369" s="16" t="str">
        <f t="shared" si="18"/>
        <v/>
      </c>
      <c r="J369" s="13"/>
      <c r="K369" s="12"/>
      <c r="L369" s="12"/>
      <c r="M369" s="12"/>
      <c r="N369" s="12"/>
      <c r="O369" s="13"/>
      <c r="P369" s="13"/>
    </row>
    <row r="370" spans="1:16" ht="20.100000000000001" customHeight="1" x14ac:dyDescent="0.2">
      <c r="A370" s="9">
        <v>368</v>
      </c>
      <c r="B370" s="10" t="str">
        <f t="shared" si="16"/>
        <v/>
      </c>
      <c r="C370" s="10" t="str">
        <f t="shared" si="17"/>
        <v/>
      </c>
      <c r="D370" s="11"/>
      <c r="E370" s="12"/>
      <c r="F370" s="13"/>
      <c r="G370" s="14"/>
      <c r="H370" s="14"/>
      <c r="I370" s="16" t="str">
        <f t="shared" si="18"/>
        <v/>
      </c>
      <c r="J370" s="13"/>
      <c r="K370" s="12"/>
      <c r="L370" s="12"/>
      <c r="M370" s="12"/>
      <c r="N370" s="12"/>
      <c r="O370" s="13"/>
      <c r="P370" s="13"/>
    </row>
    <row r="371" spans="1:16" ht="20.100000000000001" customHeight="1" x14ac:dyDescent="0.2">
      <c r="A371" s="9">
        <v>369</v>
      </c>
      <c r="B371" s="10" t="str">
        <f t="shared" si="16"/>
        <v/>
      </c>
      <c r="C371" s="10" t="str">
        <f t="shared" si="17"/>
        <v/>
      </c>
      <c r="D371" s="11"/>
      <c r="E371" s="12"/>
      <c r="F371" s="13"/>
      <c r="G371" s="14"/>
      <c r="H371" s="14"/>
      <c r="I371" s="16" t="str">
        <f t="shared" si="18"/>
        <v/>
      </c>
      <c r="J371" s="13"/>
      <c r="K371" s="12"/>
      <c r="L371" s="12"/>
      <c r="M371" s="12"/>
      <c r="N371" s="12"/>
      <c r="O371" s="13"/>
      <c r="P371" s="13"/>
    </row>
    <row r="372" spans="1:16" ht="20.100000000000001" customHeight="1" x14ac:dyDescent="0.2">
      <c r="A372" s="9">
        <v>370</v>
      </c>
      <c r="B372" s="10" t="str">
        <f t="shared" si="16"/>
        <v/>
      </c>
      <c r="C372" s="10" t="str">
        <f t="shared" si="17"/>
        <v/>
      </c>
      <c r="D372" s="11"/>
      <c r="E372" s="12"/>
      <c r="F372" s="13"/>
      <c r="G372" s="14"/>
      <c r="H372" s="14"/>
      <c r="I372" s="16" t="str">
        <f t="shared" si="18"/>
        <v/>
      </c>
      <c r="J372" s="13"/>
      <c r="K372" s="12"/>
      <c r="L372" s="12"/>
      <c r="M372" s="12"/>
      <c r="N372" s="12"/>
      <c r="O372" s="13"/>
      <c r="P372" s="13"/>
    </row>
    <row r="373" spans="1:16" ht="20.100000000000001" customHeight="1" x14ac:dyDescent="0.2">
      <c r="A373" s="9">
        <v>371</v>
      </c>
      <c r="B373" s="10" t="str">
        <f t="shared" si="16"/>
        <v/>
      </c>
      <c r="C373" s="10" t="str">
        <f t="shared" si="17"/>
        <v/>
      </c>
      <c r="D373" s="11"/>
      <c r="E373" s="12"/>
      <c r="F373" s="13"/>
      <c r="G373" s="14"/>
      <c r="H373" s="14"/>
      <c r="I373" s="16" t="str">
        <f t="shared" si="18"/>
        <v/>
      </c>
      <c r="J373" s="13"/>
      <c r="K373" s="12"/>
      <c r="L373" s="12"/>
      <c r="M373" s="12"/>
      <c r="N373" s="12"/>
      <c r="O373" s="13"/>
      <c r="P373" s="13"/>
    </row>
    <row r="374" spans="1:16" ht="20.100000000000001" customHeight="1" x14ac:dyDescent="0.2">
      <c r="A374" s="9">
        <v>372</v>
      </c>
      <c r="B374" s="10" t="str">
        <f t="shared" si="16"/>
        <v/>
      </c>
      <c r="C374" s="10" t="str">
        <f t="shared" si="17"/>
        <v/>
      </c>
      <c r="D374" s="11"/>
      <c r="E374" s="12"/>
      <c r="F374" s="13"/>
      <c r="G374" s="14"/>
      <c r="H374" s="14"/>
      <c r="I374" s="16" t="str">
        <f t="shared" si="18"/>
        <v/>
      </c>
      <c r="J374" s="13"/>
      <c r="K374" s="12"/>
      <c r="L374" s="12"/>
      <c r="M374" s="12"/>
      <c r="N374" s="12"/>
      <c r="O374" s="13"/>
      <c r="P374" s="13"/>
    </row>
    <row r="375" spans="1:16" ht="20.100000000000001" customHeight="1" x14ac:dyDescent="0.2">
      <c r="A375" s="9">
        <v>373</v>
      </c>
      <c r="B375" s="10" t="str">
        <f t="shared" si="16"/>
        <v/>
      </c>
      <c r="C375" s="10" t="str">
        <f t="shared" si="17"/>
        <v/>
      </c>
      <c r="D375" s="11"/>
      <c r="E375" s="12"/>
      <c r="F375" s="13"/>
      <c r="G375" s="14"/>
      <c r="H375" s="14"/>
      <c r="I375" s="16" t="str">
        <f t="shared" si="18"/>
        <v/>
      </c>
      <c r="J375" s="13"/>
      <c r="K375" s="12"/>
      <c r="L375" s="12"/>
      <c r="M375" s="12"/>
      <c r="N375" s="12"/>
      <c r="O375" s="13"/>
      <c r="P375" s="13"/>
    </row>
    <row r="376" spans="1:16" ht="20.100000000000001" customHeight="1" x14ac:dyDescent="0.2">
      <c r="A376" s="9">
        <v>374</v>
      </c>
      <c r="B376" s="10" t="str">
        <f t="shared" si="16"/>
        <v/>
      </c>
      <c r="C376" s="10" t="str">
        <f t="shared" si="17"/>
        <v/>
      </c>
      <c r="D376" s="11"/>
      <c r="E376" s="12"/>
      <c r="F376" s="13"/>
      <c r="G376" s="14"/>
      <c r="H376" s="14"/>
      <c r="I376" s="16" t="str">
        <f t="shared" si="18"/>
        <v/>
      </c>
      <c r="J376" s="13"/>
      <c r="K376" s="12"/>
      <c r="L376" s="12"/>
      <c r="M376" s="12"/>
      <c r="N376" s="12"/>
      <c r="O376" s="13"/>
      <c r="P376" s="13"/>
    </row>
    <row r="377" spans="1:16" ht="20.100000000000001" customHeight="1" x14ac:dyDescent="0.2">
      <c r="A377" s="9">
        <v>375</v>
      </c>
      <c r="B377" s="10" t="str">
        <f t="shared" si="16"/>
        <v/>
      </c>
      <c r="C377" s="10" t="str">
        <f t="shared" si="17"/>
        <v/>
      </c>
      <c r="D377" s="11"/>
      <c r="E377" s="12"/>
      <c r="F377" s="13"/>
      <c r="G377" s="14"/>
      <c r="H377" s="14"/>
      <c r="I377" s="16" t="str">
        <f t="shared" si="18"/>
        <v/>
      </c>
      <c r="J377" s="13"/>
      <c r="K377" s="12"/>
      <c r="L377" s="12"/>
      <c r="M377" s="12"/>
      <c r="N377" s="12"/>
      <c r="O377" s="13"/>
      <c r="P377" s="13"/>
    </row>
    <row r="378" spans="1:16" ht="20.100000000000001" customHeight="1" x14ac:dyDescent="0.2">
      <c r="A378" s="9">
        <v>376</v>
      </c>
      <c r="B378" s="10" t="str">
        <f t="shared" si="16"/>
        <v/>
      </c>
      <c r="C378" s="10" t="str">
        <f t="shared" si="17"/>
        <v/>
      </c>
      <c r="D378" s="11"/>
      <c r="E378" s="12"/>
      <c r="F378" s="13"/>
      <c r="G378" s="14"/>
      <c r="H378" s="14"/>
      <c r="I378" s="16" t="str">
        <f t="shared" si="18"/>
        <v/>
      </c>
      <c r="J378" s="13"/>
      <c r="K378" s="12"/>
      <c r="L378" s="12"/>
      <c r="M378" s="12"/>
      <c r="N378" s="12"/>
      <c r="O378" s="13"/>
      <c r="P378" s="13"/>
    </row>
    <row r="379" spans="1:16" ht="20.100000000000001" customHeight="1" x14ac:dyDescent="0.2">
      <c r="A379" s="9">
        <v>377</v>
      </c>
      <c r="B379" s="10" t="str">
        <f t="shared" si="16"/>
        <v/>
      </c>
      <c r="C379" s="10" t="str">
        <f t="shared" si="17"/>
        <v/>
      </c>
      <c r="D379" s="11"/>
      <c r="E379" s="12"/>
      <c r="F379" s="13"/>
      <c r="G379" s="14"/>
      <c r="H379" s="14"/>
      <c r="I379" s="16" t="str">
        <f t="shared" si="18"/>
        <v/>
      </c>
      <c r="J379" s="13"/>
      <c r="K379" s="12"/>
      <c r="L379" s="12"/>
      <c r="M379" s="12"/>
      <c r="N379" s="12"/>
      <c r="O379" s="13"/>
      <c r="P379" s="13"/>
    </row>
    <row r="380" spans="1:16" ht="20.100000000000001" customHeight="1" x14ac:dyDescent="0.2">
      <c r="A380" s="9">
        <v>378</v>
      </c>
      <c r="B380" s="10" t="str">
        <f t="shared" si="16"/>
        <v/>
      </c>
      <c r="C380" s="10" t="str">
        <f t="shared" si="17"/>
        <v/>
      </c>
      <c r="D380" s="11"/>
      <c r="E380" s="12"/>
      <c r="F380" s="13"/>
      <c r="G380" s="14"/>
      <c r="H380" s="14"/>
      <c r="I380" s="16" t="str">
        <f t="shared" si="18"/>
        <v/>
      </c>
      <c r="J380" s="13"/>
      <c r="K380" s="12"/>
      <c r="L380" s="12"/>
      <c r="M380" s="12"/>
      <c r="N380" s="12"/>
      <c r="O380" s="13"/>
      <c r="P380" s="13"/>
    </row>
    <row r="381" spans="1:16" ht="20.100000000000001" customHeight="1" x14ac:dyDescent="0.2">
      <c r="A381" s="9">
        <v>379</v>
      </c>
      <c r="B381" s="10" t="str">
        <f t="shared" si="16"/>
        <v/>
      </c>
      <c r="C381" s="10" t="str">
        <f t="shared" si="17"/>
        <v/>
      </c>
      <c r="D381" s="11"/>
      <c r="E381" s="12"/>
      <c r="F381" s="13"/>
      <c r="G381" s="14"/>
      <c r="H381" s="14"/>
      <c r="I381" s="16" t="str">
        <f t="shared" si="18"/>
        <v/>
      </c>
      <c r="J381" s="13"/>
      <c r="K381" s="12"/>
      <c r="L381" s="12"/>
      <c r="M381" s="12"/>
      <c r="N381" s="12"/>
      <c r="O381" s="13"/>
      <c r="P381" s="13"/>
    </row>
    <row r="382" spans="1:16" ht="20.100000000000001" customHeight="1" x14ac:dyDescent="0.2">
      <c r="A382" s="9">
        <v>380</v>
      </c>
      <c r="B382" s="10" t="str">
        <f t="shared" si="16"/>
        <v/>
      </c>
      <c r="C382" s="10" t="str">
        <f t="shared" si="17"/>
        <v/>
      </c>
      <c r="D382" s="11"/>
      <c r="E382" s="12"/>
      <c r="F382" s="13"/>
      <c r="G382" s="14"/>
      <c r="H382" s="14"/>
      <c r="I382" s="16" t="str">
        <f t="shared" si="18"/>
        <v/>
      </c>
      <c r="J382" s="13"/>
      <c r="K382" s="12"/>
      <c r="L382" s="12"/>
      <c r="M382" s="12"/>
      <c r="N382" s="12"/>
      <c r="O382" s="13"/>
      <c r="P382" s="13"/>
    </row>
    <row r="383" spans="1:16" ht="20.100000000000001" customHeight="1" x14ac:dyDescent="0.2">
      <c r="A383" s="9">
        <v>381</v>
      </c>
      <c r="B383" s="10" t="str">
        <f t="shared" si="16"/>
        <v/>
      </c>
      <c r="C383" s="10" t="str">
        <f t="shared" si="17"/>
        <v/>
      </c>
      <c r="D383" s="11"/>
      <c r="E383" s="12"/>
      <c r="F383" s="13"/>
      <c r="G383" s="14"/>
      <c r="H383" s="14"/>
      <c r="I383" s="16" t="str">
        <f t="shared" si="18"/>
        <v/>
      </c>
      <c r="J383" s="13"/>
      <c r="K383" s="12"/>
      <c r="L383" s="12"/>
      <c r="M383" s="12"/>
      <c r="N383" s="12"/>
      <c r="O383" s="13"/>
      <c r="P383" s="13"/>
    </row>
    <row r="384" spans="1:16" ht="20.100000000000001" customHeight="1" x14ac:dyDescent="0.2">
      <c r="A384" s="9">
        <v>382</v>
      </c>
      <c r="B384" s="10" t="str">
        <f t="shared" si="16"/>
        <v/>
      </c>
      <c r="C384" s="10" t="str">
        <f t="shared" si="17"/>
        <v/>
      </c>
      <c r="D384" s="11"/>
      <c r="E384" s="12"/>
      <c r="F384" s="13"/>
      <c r="G384" s="14"/>
      <c r="H384" s="14"/>
      <c r="I384" s="16" t="str">
        <f t="shared" si="18"/>
        <v/>
      </c>
      <c r="J384" s="13"/>
      <c r="K384" s="12"/>
      <c r="L384" s="12"/>
      <c r="M384" s="12"/>
      <c r="N384" s="12"/>
      <c r="O384" s="13"/>
      <c r="P384" s="13"/>
    </row>
    <row r="385" spans="1:16" ht="20.100000000000001" customHeight="1" x14ac:dyDescent="0.2">
      <c r="A385" s="9">
        <v>383</v>
      </c>
      <c r="B385" s="10" t="str">
        <f t="shared" si="16"/>
        <v/>
      </c>
      <c r="C385" s="10" t="str">
        <f t="shared" si="17"/>
        <v/>
      </c>
      <c r="D385" s="11"/>
      <c r="E385" s="12"/>
      <c r="F385" s="13"/>
      <c r="G385" s="14"/>
      <c r="H385" s="14"/>
      <c r="I385" s="16" t="str">
        <f t="shared" si="18"/>
        <v/>
      </c>
      <c r="J385" s="13"/>
      <c r="K385" s="12"/>
      <c r="L385" s="12"/>
      <c r="M385" s="12"/>
      <c r="N385" s="12"/>
      <c r="O385" s="13"/>
      <c r="P385" s="13"/>
    </row>
    <row r="386" spans="1:16" ht="20.100000000000001" customHeight="1" x14ac:dyDescent="0.2">
      <c r="A386" s="9">
        <v>384</v>
      </c>
      <c r="B386" s="10" t="str">
        <f t="shared" si="16"/>
        <v/>
      </c>
      <c r="C386" s="10" t="str">
        <f t="shared" si="17"/>
        <v/>
      </c>
      <c r="D386" s="11"/>
      <c r="E386" s="12"/>
      <c r="F386" s="13"/>
      <c r="G386" s="14"/>
      <c r="H386" s="14"/>
      <c r="I386" s="16" t="str">
        <f t="shared" si="18"/>
        <v/>
      </c>
      <c r="J386" s="13"/>
      <c r="K386" s="12"/>
      <c r="L386" s="12"/>
      <c r="M386" s="12"/>
      <c r="N386" s="12"/>
      <c r="O386" s="13"/>
      <c r="P386" s="13"/>
    </row>
    <row r="387" spans="1:16" ht="20.100000000000001" customHeight="1" x14ac:dyDescent="0.2">
      <c r="A387" s="9">
        <v>385</v>
      </c>
      <c r="B387" s="10" t="str">
        <f t="shared" si="16"/>
        <v/>
      </c>
      <c r="C387" s="10" t="str">
        <f t="shared" si="17"/>
        <v/>
      </c>
      <c r="D387" s="11"/>
      <c r="E387" s="12"/>
      <c r="F387" s="13"/>
      <c r="G387" s="14"/>
      <c r="H387" s="14"/>
      <c r="I387" s="16" t="str">
        <f t="shared" si="18"/>
        <v/>
      </c>
      <c r="J387" s="13"/>
      <c r="K387" s="12"/>
      <c r="L387" s="12"/>
      <c r="M387" s="12"/>
      <c r="N387" s="12"/>
      <c r="O387" s="13"/>
      <c r="P387" s="13"/>
    </row>
    <row r="388" spans="1:16" ht="20.100000000000001" customHeight="1" x14ac:dyDescent="0.2">
      <c r="A388" s="9">
        <v>386</v>
      </c>
      <c r="B388" s="10" t="str">
        <f t="shared" ref="B388:B402" si="19">IF(D388&lt;&gt;"",YEAR(D388),"")</f>
        <v/>
      </c>
      <c r="C388" s="10" t="str">
        <f t="shared" ref="C388:C402" si="20">IF(D388&lt;&gt;"",MONTH(D388),"")</f>
        <v/>
      </c>
      <c r="D388" s="11"/>
      <c r="E388" s="12"/>
      <c r="F388" s="13"/>
      <c r="G388" s="14"/>
      <c r="H388" s="14"/>
      <c r="I388" s="16" t="str">
        <f t="shared" ref="I388:I402" si="21">IF(AND(G388="",H388=""),"",G388+H388)</f>
        <v/>
      </c>
      <c r="J388" s="13"/>
      <c r="K388" s="12"/>
      <c r="L388" s="12"/>
      <c r="M388" s="12"/>
      <c r="N388" s="12"/>
      <c r="O388" s="13"/>
      <c r="P388" s="13"/>
    </row>
    <row r="389" spans="1:16" ht="20.100000000000001" customHeight="1" x14ac:dyDescent="0.2">
      <c r="A389" s="9">
        <v>387</v>
      </c>
      <c r="B389" s="10" t="str">
        <f t="shared" si="19"/>
        <v/>
      </c>
      <c r="C389" s="10" t="str">
        <f t="shared" si="20"/>
        <v/>
      </c>
      <c r="D389" s="11"/>
      <c r="E389" s="12"/>
      <c r="F389" s="13"/>
      <c r="G389" s="14"/>
      <c r="H389" s="14"/>
      <c r="I389" s="16" t="str">
        <f t="shared" si="21"/>
        <v/>
      </c>
      <c r="J389" s="13"/>
      <c r="K389" s="12"/>
      <c r="L389" s="12"/>
      <c r="M389" s="12"/>
      <c r="N389" s="12"/>
      <c r="O389" s="13"/>
      <c r="P389" s="13"/>
    </row>
    <row r="390" spans="1:16" ht="20.100000000000001" customHeight="1" x14ac:dyDescent="0.2">
      <c r="A390" s="9">
        <v>388</v>
      </c>
      <c r="B390" s="10" t="str">
        <f t="shared" si="19"/>
        <v/>
      </c>
      <c r="C390" s="10" t="str">
        <f t="shared" si="20"/>
        <v/>
      </c>
      <c r="D390" s="11"/>
      <c r="E390" s="12"/>
      <c r="F390" s="13"/>
      <c r="G390" s="14"/>
      <c r="H390" s="14"/>
      <c r="I390" s="16" t="str">
        <f t="shared" si="21"/>
        <v/>
      </c>
      <c r="J390" s="13"/>
      <c r="K390" s="12"/>
      <c r="L390" s="12"/>
      <c r="M390" s="12"/>
      <c r="N390" s="12"/>
      <c r="O390" s="13"/>
      <c r="P390" s="13"/>
    </row>
    <row r="391" spans="1:16" ht="20.100000000000001" customHeight="1" x14ac:dyDescent="0.2">
      <c r="A391" s="9">
        <v>389</v>
      </c>
      <c r="B391" s="10" t="str">
        <f t="shared" si="19"/>
        <v/>
      </c>
      <c r="C391" s="10" t="str">
        <f t="shared" si="20"/>
        <v/>
      </c>
      <c r="D391" s="11"/>
      <c r="E391" s="12"/>
      <c r="F391" s="13"/>
      <c r="G391" s="14"/>
      <c r="H391" s="14"/>
      <c r="I391" s="16" t="str">
        <f t="shared" si="21"/>
        <v/>
      </c>
      <c r="J391" s="13"/>
      <c r="K391" s="12"/>
      <c r="L391" s="12"/>
      <c r="M391" s="12"/>
      <c r="N391" s="12"/>
      <c r="O391" s="13"/>
      <c r="P391" s="13"/>
    </row>
    <row r="392" spans="1:16" ht="20.100000000000001" customHeight="1" x14ac:dyDescent="0.2">
      <c r="A392" s="9">
        <v>390</v>
      </c>
      <c r="B392" s="10" t="str">
        <f t="shared" si="19"/>
        <v/>
      </c>
      <c r="C392" s="10" t="str">
        <f t="shared" si="20"/>
        <v/>
      </c>
      <c r="D392" s="11"/>
      <c r="E392" s="12"/>
      <c r="F392" s="13"/>
      <c r="G392" s="14"/>
      <c r="H392" s="14"/>
      <c r="I392" s="16" t="str">
        <f t="shared" si="21"/>
        <v/>
      </c>
      <c r="J392" s="13"/>
      <c r="K392" s="12"/>
      <c r="L392" s="12"/>
      <c r="M392" s="12"/>
      <c r="N392" s="12"/>
      <c r="O392" s="13"/>
      <c r="P392" s="13"/>
    </row>
    <row r="393" spans="1:16" ht="20.100000000000001" customHeight="1" x14ac:dyDescent="0.2">
      <c r="A393" s="9">
        <v>391</v>
      </c>
      <c r="B393" s="10" t="str">
        <f t="shared" si="19"/>
        <v/>
      </c>
      <c r="C393" s="10" t="str">
        <f t="shared" si="20"/>
        <v/>
      </c>
      <c r="D393" s="11"/>
      <c r="E393" s="12"/>
      <c r="F393" s="13"/>
      <c r="G393" s="14"/>
      <c r="H393" s="14"/>
      <c r="I393" s="16" t="str">
        <f t="shared" si="21"/>
        <v/>
      </c>
      <c r="J393" s="13"/>
      <c r="K393" s="12"/>
      <c r="L393" s="12"/>
      <c r="M393" s="12"/>
      <c r="N393" s="12"/>
      <c r="O393" s="13"/>
      <c r="P393" s="13"/>
    </row>
    <row r="394" spans="1:16" ht="20.100000000000001" customHeight="1" x14ac:dyDescent="0.2">
      <c r="A394" s="9">
        <v>392</v>
      </c>
      <c r="B394" s="10" t="str">
        <f t="shared" si="19"/>
        <v/>
      </c>
      <c r="C394" s="10" t="str">
        <f t="shared" si="20"/>
        <v/>
      </c>
      <c r="D394" s="11"/>
      <c r="E394" s="12"/>
      <c r="F394" s="13"/>
      <c r="G394" s="14"/>
      <c r="H394" s="14"/>
      <c r="I394" s="16" t="str">
        <f t="shared" si="21"/>
        <v/>
      </c>
      <c r="J394" s="13"/>
      <c r="K394" s="12"/>
      <c r="L394" s="12"/>
      <c r="M394" s="12"/>
      <c r="N394" s="12"/>
      <c r="O394" s="13"/>
      <c r="P394" s="13"/>
    </row>
    <row r="395" spans="1:16" ht="20.100000000000001" customHeight="1" x14ac:dyDescent="0.2">
      <c r="A395" s="9">
        <v>393</v>
      </c>
      <c r="B395" s="10" t="str">
        <f t="shared" si="19"/>
        <v/>
      </c>
      <c r="C395" s="10" t="str">
        <f t="shared" si="20"/>
        <v/>
      </c>
      <c r="D395" s="11"/>
      <c r="E395" s="12"/>
      <c r="F395" s="13"/>
      <c r="G395" s="14"/>
      <c r="H395" s="14"/>
      <c r="I395" s="16" t="str">
        <f t="shared" si="21"/>
        <v/>
      </c>
      <c r="J395" s="13"/>
      <c r="K395" s="12"/>
      <c r="L395" s="12"/>
      <c r="M395" s="12"/>
      <c r="N395" s="12"/>
      <c r="O395" s="13"/>
      <c r="P395" s="13"/>
    </row>
    <row r="396" spans="1:16" ht="20.100000000000001" customHeight="1" x14ac:dyDescent="0.2">
      <c r="A396" s="9">
        <v>394</v>
      </c>
      <c r="B396" s="10" t="str">
        <f t="shared" si="19"/>
        <v/>
      </c>
      <c r="C396" s="10" t="str">
        <f t="shared" si="20"/>
        <v/>
      </c>
      <c r="D396" s="11"/>
      <c r="E396" s="12"/>
      <c r="F396" s="13"/>
      <c r="G396" s="14"/>
      <c r="H396" s="14"/>
      <c r="I396" s="16" t="str">
        <f t="shared" si="21"/>
        <v/>
      </c>
      <c r="J396" s="13"/>
      <c r="K396" s="12"/>
      <c r="L396" s="12"/>
      <c r="M396" s="12"/>
      <c r="N396" s="12"/>
      <c r="O396" s="13"/>
      <c r="P396" s="13"/>
    </row>
    <row r="397" spans="1:16" ht="20.100000000000001" customHeight="1" x14ac:dyDescent="0.2">
      <c r="A397" s="9">
        <v>395</v>
      </c>
      <c r="B397" s="10" t="str">
        <f t="shared" si="19"/>
        <v/>
      </c>
      <c r="C397" s="10" t="str">
        <f t="shared" si="20"/>
        <v/>
      </c>
      <c r="D397" s="11"/>
      <c r="E397" s="12"/>
      <c r="F397" s="13"/>
      <c r="G397" s="14"/>
      <c r="H397" s="14"/>
      <c r="I397" s="16" t="str">
        <f t="shared" si="21"/>
        <v/>
      </c>
      <c r="J397" s="13"/>
      <c r="K397" s="12"/>
      <c r="L397" s="12"/>
      <c r="M397" s="12"/>
      <c r="N397" s="12"/>
      <c r="O397" s="13"/>
      <c r="P397" s="13"/>
    </row>
    <row r="398" spans="1:16" ht="20.100000000000001" customHeight="1" x14ac:dyDescent="0.2">
      <c r="A398" s="9">
        <v>396</v>
      </c>
      <c r="B398" s="10" t="str">
        <f t="shared" si="19"/>
        <v/>
      </c>
      <c r="C398" s="10" t="str">
        <f t="shared" si="20"/>
        <v/>
      </c>
      <c r="D398" s="11"/>
      <c r="E398" s="12"/>
      <c r="F398" s="13"/>
      <c r="G398" s="14"/>
      <c r="H398" s="14"/>
      <c r="I398" s="16" t="str">
        <f t="shared" si="21"/>
        <v/>
      </c>
      <c r="J398" s="13"/>
      <c r="K398" s="12"/>
      <c r="L398" s="12"/>
      <c r="M398" s="12"/>
      <c r="N398" s="12"/>
      <c r="O398" s="13"/>
      <c r="P398" s="13"/>
    </row>
    <row r="399" spans="1:16" ht="20.100000000000001" customHeight="1" x14ac:dyDescent="0.2">
      <c r="A399" s="9">
        <v>397</v>
      </c>
      <c r="B399" s="10" t="str">
        <f t="shared" si="19"/>
        <v/>
      </c>
      <c r="C399" s="10" t="str">
        <f t="shared" si="20"/>
        <v/>
      </c>
      <c r="D399" s="11"/>
      <c r="E399" s="12"/>
      <c r="F399" s="13"/>
      <c r="G399" s="14"/>
      <c r="H399" s="14"/>
      <c r="I399" s="16" t="str">
        <f t="shared" si="21"/>
        <v/>
      </c>
      <c r="J399" s="13"/>
      <c r="K399" s="12"/>
      <c r="L399" s="12"/>
      <c r="M399" s="12"/>
      <c r="N399" s="12"/>
      <c r="O399" s="13"/>
      <c r="P399" s="13"/>
    </row>
    <row r="400" spans="1:16" ht="20.100000000000001" customHeight="1" x14ac:dyDescent="0.2">
      <c r="A400" s="9">
        <v>398</v>
      </c>
      <c r="B400" s="10" t="str">
        <f t="shared" si="19"/>
        <v/>
      </c>
      <c r="C400" s="10" t="str">
        <f t="shared" si="20"/>
        <v/>
      </c>
      <c r="D400" s="11"/>
      <c r="E400" s="12"/>
      <c r="F400" s="13"/>
      <c r="G400" s="14"/>
      <c r="H400" s="14"/>
      <c r="I400" s="16" t="str">
        <f t="shared" si="21"/>
        <v/>
      </c>
      <c r="J400" s="13"/>
      <c r="K400" s="12"/>
      <c r="L400" s="12"/>
      <c r="M400" s="12"/>
      <c r="N400" s="12"/>
      <c r="O400" s="13"/>
      <c r="P400" s="13"/>
    </row>
    <row r="401" spans="1:16" ht="20.100000000000001" customHeight="1" x14ac:dyDescent="0.2">
      <c r="A401" s="9">
        <v>399</v>
      </c>
      <c r="B401" s="10"/>
      <c r="C401" s="10"/>
      <c r="D401" s="11"/>
      <c r="E401" s="12"/>
      <c r="F401" s="13"/>
      <c r="G401" s="14"/>
      <c r="H401" s="14"/>
      <c r="I401" s="16" t="str">
        <f t="shared" si="21"/>
        <v/>
      </c>
      <c r="J401" s="13"/>
      <c r="K401" s="12"/>
      <c r="L401" s="12"/>
      <c r="M401" s="12"/>
      <c r="N401" s="12"/>
      <c r="O401" s="13"/>
      <c r="P401" s="13"/>
    </row>
    <row r="402" spans="1:16" ht="20.100000000000001" customHeight="1" x14ac:dyDescent="0.2">
      <c r="A402" s="9">
        <v>400</v>
      </c>
      <c r="B402" s="10" t="str">
        <f t="shared" si="19"/>
        <v/>
      </c>
      <c r="C402" s="10" t="str">
        <f t="shared" si="20"/>
        <v/>
      </c>
      <c r="D402" s="11"/>
      <c r="E402" s="12"/>
      <c r="F402" s="13"/>
      <c r="G402" s="14"/>
      <c r="H402" s="14"/>
      <c r="I402" s="16" t="str">
        <f t="shared" si="21"/>
        <v/>
      </c>
      <c r="J402" s="13"/>
      <c r="K402" s="12"/>
      <c r="L402" s="12"/>
      <c r="M402" s="12"/>
      <c r="N402" s="12"/>
      <c r="O402" s="13"/>
      <c r="P402" s="13"/>
    </row>
  </sheetData>
  <mergeCells count="1">
    <mergeCell ref="A1:P1"/>
  </mergeCells>
  <phoneticPr fontId="29" type="noConversion"/>
  <dataValidations count="4">
    <dataValidation type="list" allowBlank="1" showInputMessage="1" showErrorMessage="1" sqref="E3:E1048576" xr:uid="{00000000-0002-0000-0900-000000000000}">
      <formula1>LIST9</formula1>
    </dataValidation>
    <dataValidation type="list" allowBlank="1" showInputMessage="1" showErrorMessage="1" sqref="M3:M1048576" xr:uid="{00000000-0002-0000-0900-000001000000}">
      <formula1>LIST5</formula1>
    </dataValidation>
    <dataValidation type="list" allowBlank="1" showInputMessage="1" showErrorMessage="1" sqref="N3:N1048576" xr:uid="{00000000-0002-0000-0900-000002000000}">
      <formula1>"公账范畴,私账范畴"</formula1>
    </dataValidation>
    <dataValidation type="list" allowBlank="1" showInputMessage="1" showErrorMessage="1" sqref="K3:L1048576" xr:uid="{00000000-0002-0000-0900-000003000000}">
      <formula1>LIST4</formula1>
    </dataValidation>
  </dataValidations>
  <pageMargins left="0.69930555555555596" right="0.69930555555555596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02"/>
  <sheetViews>
    <sheetView workbookViewId="0">
      <selection sqref="A1:N1"/>
    </sheetView>
  </sheetViews>
  <sheetFormatPr defaultColWidth="8.875" defaultRowHeight="20.100000000000001" customHeight="1" x14ac:dyDescent="0.2"/>
  <cols>
    <col min="1" max="1" width="6.625" style="168" customWidth="1"/>
    <col min="2" max="3" width="10.625" style="168" customWidth="1"/>
    <col min="4" max="4" width="13" style="169" customWidth="1"/>
    <col min="5" max="6" width="10.625" style="168" customWidth="1"/>
    <col min="7" max="7" width="10.625" style="170" customWidth="1"/>
    <col min="8" max="14" width="10.625" style="168" customWidth="1"/>
    <col min="15" max="16384" width="8.875" style="114"/>
  </cols>
  <sheetData>
    <row r="1" spans="1:14" ht="36" customHeight="1" x14ac:dyDescent="0.2">
      <c r="A1" s="156" t="s">
        <v>526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s="161" customFormat="1" ht="27" customHeight="1" x14ac:dyDescent="0.2">
      <c r="A2" s="158" t="s">
        <v>353</v>
      </c>
      <c r="B2" s="158" t="s">
        <v>494</v>
      </c>
      <c r="C2" s="158" t="s">
        <v>495</v>
      </c>
      <c r="D2" s="159" t="s">
        <v>77</v>
      </c>
      <c r="E2" s="158" t="s">
        <v>527</v>
      </c>
      <c r="F2" s="158" t="s">
        <v>82</v>
      </c>
      <c r="G2" s="160" t="s">
        <v>85</v>
      </c>
      <c r="H2" s="158" t="s">
        <v>278</v>
      </c>
      <c r="I2" s="158" t="s">
        <v>496</v>
      </c>
      <c r="J2" s="158" t="s">
        <v>497</v>
      </c>
      <c r="K2" s="158" t="s">
        <v>498</v>
      </c>
      <c r="L2" s="158" t="s">
        <v>94</v>
      </c>
      <c r="M2" s="158" t="s">
        <v>499</v>
      </c>
      <c r="N2" s="158" t="s">
        <v>500</v>
      </c>
    </row>
    <row r="3" spans="1:14" ht="20.100000000000001" customHeight="1" x14ac:dyDescent="0.2">
      <c r="A3" s="162">
        <v>1</v>
      </c>
      <c r="B3" s="163">
        <f>IF(D3&lt;&gt;"",YEAR(D3),"")</f>
        <v>2018</v>
      </c>
      <c r="C3" s="163">
        <f>IF(D3&lt;&gt;"",MONTH(D3),"")</f>
        <v>1</v>
      </c>
      <c r="D3" s="164">
        <v>43101</v>
      </c>
      <c r="E3" s="165" t="s">
        <v>373</v>
      </c>
      <c r="F3" s="166"/>
      <c r="G3" s="167">
        <v>10000</v>
      </c>
      <c r="H3" s="166"/>
      <c r="I3" s="165" t="s">
        <v>367</v>
      </c>
      <c r="J3" s="165" t="s">
        <v>377</v>
      </c>
      <c r="K3" s="165" t="s">
        <v>388</v>
      </c>
      <c r="L3" s="165" t="s">
        <v>528</v>
      </c>
      <c r="M3" s="166"/>
      <c r="N3" s="166"/>
    </row>
    <row r="4" spans="1:14" ht="20.100000000000001" customHeight="1" x14ac:dyDescent="0.2">
      <c r="A4" s="162">
        <v>2</v>
      </c>
      <c r="B4" s="163" t="str">
        <f t="shared" ref="B4:B67" si="0">IF(D4&lt;&gt;"",YEAR(D4),"")</f>
        <v/>
      </c>
      <c r="C4" s="163" t="str">
        <f t="shared" ref="C4:C67" si="1">IF(D4&lt;&gt;"",MONTH(D4),"")</f>
        <v/>
      </c>
      <c r="D4" s="164"/>
      <c r="E4" s="165"/>
      <c r="F4" s="166"/>
      <c r="G4" s="167"/>
      <c r="H4" s="166"/>
      <c r="I4" s="165"/>
      <c r="J4" s="165"/>
      <c r="K4" s="165"/>
      <c r="L4" s="165"/>
      <c r="M4" s="166"/>
      <c r="N4" s="166"/>
    </row>
    <row r="5" spans="1:14" ht="20.100000000000001" customHeight="1" x14ac:dyDescent="0.2">
      <c r="A5" s="162">
        <v>3</v>
      </c>
      <c r="B5" s="163" t="str">
        <f t="shared" si="0"/>
        <v/>
      </c>
      <c r="C5" s="163" t="str">
        <f t="shared" si="1"/>
        <v/>
      </c>
      <c r="D5" s="164"/>
      <c r="E5" s="165"/>
      <c r="F5" s="166"/>
      <c r="G5" s="167"/>
      <c r="H5" s="166"/>
      <c r="I5" s="165"/>
      <c r="J5" s="165"/>
      <c r="K5" s="165"/>
      <c r="L5" s="165"/>
      <c r="M5" s="166"/>
      <c r="N5" s="166"/>
    </row>
    <row r="6" spans="1:14" ht="20.100000000000001" customHeight="1" x14ac:dyDescent="0.2">
      <c r="A6" s="162">
        <v>4</v>
      </c>
      <c r="B6" s="163" t="str">
        <f t="shared" si="0"/>
        <v/>
      </c>
      <c r="C6" s="163" t="str">
        <f t="shared" si="1"/>
        <v/>
      </c>
      <c r="D6" s="164"/>
      <c r="E6" s="165"/>
      <c r="F6" s="166"/>
      <c r="G6" s="167"/>
      <c r="H6" s="166"/>
      <c r="I6" s="165"/>
      <c r="J6" s="165"/>
      <c r="K6" s="165"/>
      <c r="L6" s="165"/>
      <c r="M6" s="166"/>
      <c r="N6" s="166"/>
    </row>
    <row r="7" spans="1:14" ht="20.100000000000001" customHeight="1" x14ac:dyDescent="0.2">
      <c r="A7" s="162">
        <v>5</v>
      </c>
      <c r="B7" s="163" t="str">
        <f t="shared" si="0"/>
        <v/>
      </c>
      <c r="C7" s="163" t="str">
        <f t="shared" si="1"/>
        <v/>
      </c>
      <c r="D7" s="164"/>
      <c r="E7" s="165"/>
      <c r="F7" s="166"/>
      <c r="G7" s="167"/>
      <c r="H7" s="166"/>
      <c r="I7" s="165"/>
      <c r="J7" s="165"/>
      <c r="K7" s="165"/>
      <c r="L7" s="165"/>
      <c r="M7" s="166"/>
      <c r="N7" s="166"/>
    </row>
    <row r="8" spans="1:14" ht="20.100000000000001" customHeight="1" x14ac:dyDescent="0.2">
      <c r="A8" s="162">
        <v>6</v>
      </c>
      <c r="B8" s="163" t="str">
        <f t="shared" si="0"/>
        <v/>
      </c>
      <c r="C8" s="163" t="str">
        <f t="shared" si="1"/>
        <v/>
      </c>
      <c r="D8" s="164"/>
      <c r="E8" s="165"/>
      <c r="F8" s="166"/>
      <c r="G8" s="167"/>
      <c r="H8" s="166"/>
      <c r="I8" s="165"/>
      <c r="J8" s="165"/>
      <c r="K8" s="165"/>
      <c r="L8" s="165"/>
      <c r="M8" s="166"/>
      <c r="N8" s="166"/>
    </row>
    <row r="9" spans="1:14" ht="20.100000000000001" customHeight="1" x14ac:dyDescent="0.2">
      <c r="A9" s="162">
        <v>7</v>
      </c>
      <c r="B9" s="163" t="str">
        <f t="shared" si="0"/>
        <v/>
      </c>
      <c r="C9" s="163" t="str">
        <f t="shared" si="1"/>
        <v/>
      </c>
      <c r="D9" s="164"/>
      <c r="E9" s="165"/>
      <c r="F9" s="166"/>
      <c r="G9" s="167"/>
      <c r="H9" s="166"/>
      <c r="I9" s="165"/>
      <c r="J9" s="165"/>
      <c r="K9" s="165"/>
      <c r="L9" s="165"/>
      <c r="M9" s="166"/>
      <c r="N9" s="166"/>
    </row>
    <row r="10" spans="1:14" ht="20.100000000000001" customHeight="1" x14ac:dyDescent="0.2">
      <c r="A10" s="162">
        <v>8</v>
      </c>
      <c r="B10" s="163" t="str">
        <f t="shared" si="0"/>
        <v/>
      </c>
      <c r="C10" s="163" t="str">
        <f t="shared" si="1"/>
        <v/>
      </c>
      <c r="D10" s="164"/>
      <c r="E10" s="165"/>
      <c r="F10" s="166"/>
      <c r="G10" s="167"/>
      <c r="H10" s="166"/>
      <c r="I10" s="165"/>
      <c r="J10" s="165"/>
      <c r="K10" s="165"/>
      <c r="L10" s="165"/>
      <c r="M10" s="166"/>
      <c r="N10" s="166"/>
    </row>
    <row r="11" spans="1:14" ht="20.100000000000001" customHeight="1" x14ac:dyDescent="0.2">
      <c r="A11" s="162">
        <v>9</v>
      </c>
      <c r="B11" s="163" t="str">
        <f t="shared" si="0"/>
        <v/>
      </c>
      <c r="C11" s="163" t="str">
        <f t="shared" si="1"/>
        <v/>
      </c>
      <c r="D11" s="164"/>
      <c r="E11" s="165"/>
      <c r="F11" s="166"/>
      <c r="G11" s="167"/>
      <c r="H11" s="166"/>
      <c r="I11" s="165"/>
      <c r="J11" s="165"/>
      <c r="K11" s="165"/>
      <c r="L11" s="165"/>
      <c r="M11" s="166"/>
      <c r="N11" s="166"/>
    </row>
    <row r="12" spans="1:14" ht="20.100000000000001" customHeight="1" x14ac:dyDescent="0.2">
      <c r="A12" s="162">
        <v>10</v>
      </c>
      <c r="B12" s="163" t="str">
        <f t="shared" si="0"/>
        <v/>
      </c>
      <c r="C12" s="163" t="str">
        <f t="shared" si="1"/>
        <v/>
      </c>
      <c r="D12" s="164"/>
      <c r="E12" s="165"/>
      <c r="F12" s="166"/>
      <c r="G12" s="167"/>
      <c r="H12" s="166"/>
      <c r="I12" s="165"/>
      <c r="J12" s="165"/>
      <c r="K12" s="165"/>
      <c r="L12" s="165"/>
      <c r="M12" s="166"/>
      <c r="N12" s="166"/>
    </row>
    <row r="13" spans="1:14" ht="20.100000000000001" customHeight="1" x14ac:dyDescent="0.2">
      <c r="A13" s="162">
        <v>11</v>
      </c>
      <c r="B13" s="163" t="str">
        <f t="shared" si="0"/>
        <v/>
      </c>
      <c r="C13" s="163" t="str">
        <f t="shared" si="1"/>
        <v/>
      </c>
      <c r="D13" s="164"/>
      <c r="E13" s="165"/>
      <c r="F13" s="166"/>
      <c r="G13" s="167"/>
      <c r="H13" s="166"/>
      <c r="I13" s="165"/>
      <c r="J13" s="165"/>
      <c r="K13" s="165"/>
      <c r="L13" s="165"/>
      <c r="M13" s="166"/>
      <c r="N13" s="166"/>
    </row>
    <row r="14" spans="1:14" ht="20.100000000000001" customHeight="1" x14ac:dyDescent="0.2">
      <c r="A14" s="162">
        <v>12</v>
      </c>
      <c r="B14" s="163" t="str">
        <f t="shared" si="0"/>
        <v/>
      </c>
      <c r="C14" s="163" t="str">
        <f t="shared" si="1"/>
        <v/>
      </c>
      <c r="D14" s="164"/>
      <c r="E14" s="165"/>
      <c r="F14" s="166"/>
      <c r="G14" s="167"/>
      <c r="H14" s="166"/>
      <c r="I14" s="165"/>
      <c r="J14" s="165"/>
      <c r="K14" s="165"/>
      <c r="L14" s="165"/>
      <c r="M14" s="166"/>
      <c r="N14" s="166"/>
    </row>
    <row r="15" spans="1:14" ht="20.100000000000001" customHeight="1" x14ac:dyDescent="0.2">
      <c r="A15" s="162">
        <v>13</v>
      </c>
      <c r="B15" s="163" t="str">
        <f t="shared" si="0"/>
        <v/>
      </c>
      <c r="C15" s="163" t="str">
        <f t="shared" si="1"/>
        <v/>
      </c>
      <c r="D15" s="164"/>
      <c r="E15" s="165"/>
      <c r="F15" s="166"/>
      <c r="G15" s="167"/>
      <c r="H15" s="166"/>
      <c r="I15" s="165"/>
      <c r="J15" s="165"/>
      <c r="K15" s="165"/>
      <c r="L15" s="165"/>
      <c r="M15" s="166"/>
      <c r="N15" s="166"/>
    </row>
    <row r="16" spans="1:14" ht="20.100000000000001" customHeight="1" x14ac:dyDescent="0.2">
      <c r="A16" s="162">
        <v>14</v>
      </c>
      <c r="B16" s="163" t="str">
        <f t="shared" si="0"/>
        <v/>
      </c>
      <c r="C16" s="163" t="str">
        <f t="shared" si="1"/>
        <v/>
      </c>
      <c r="D16" s="164"/>
      <c r="E16" s="165"/>
      <c r="F16" s="166"/>
      <c r="G16" s="167"/>
      <c r="H16" s="166"/>
      <c r="I16" s="165"/>
      <c r="J16" s="165"/>
      <c r="K16" s="165"/>
      <c r="L16" s="165"/>
      <c r="M16" s="166"/>
      <c r="N16" s="166"/>
    </row>
    <row r="17" spans="1:14" ht="20.100000000000001" customHeight="1" x14ac:dyDescent="0.2">
      <c r="A17" s="162">
        <v>15</v>
      </c>
      <c r="B17" s="163" t="str">
        <f t="shared" si="0"/>
        <v/>
      </c>
      <c r="C17" s="163" t="str">
        <f t="shared" si="1"/>
        <v/>
      </c>
      <c r="D17" s="164"/>
      <c r="E17" s="165"/>
      <c r="F17" s="166"/>
      <c r="G17" s="167"/>
      <c r="H17" s="166"/>
      <c r="I17" s="165"/>
      <c r="J17" s="165"/>
      <c r="K17" s="165"/>
      <c r="L17" s="165"/>
      <c r="M17" s="166"/>
      <c r="N17" s="166"/>
    </row>
    <row r="18" spans="1:14" ht="20.100000000000001" customHeight="1" x14ac:dyDescent="0.2">
      <c r="A18" s="162">
        <v>16</v>
      </c>
      <c r="B18" s="163" t="str">
        <f t="shared" si="0"/>
        <v/>
      </c>
      <c r="C18" s="163" t="str">
        <f t="shared" si="1"/>
        <v/>
      </c>
      <c r="D18" s="164"/>
      <c r="E18" s="165"/>
      <c r="F18" s="166"/>
      <c r="G18" s="167"/>
      <c r="H18" s="166"/>
      <c r="I18" s="165"/>
      <c r="J18" s="165"/>
      <c r="K18" s="165"/>
      <c r="L18" s="165"/>
      <c r="M18" s="166"/>
      <c r="N18" s="166"/>
    </row>
    <row r="19" spans="1:14" ht="20.100000000000001" customHeight="1" x14ac:dyDescent="0.2">
      <c r="A19" s="162">
        <v>17</v>
      </c>
      <c r="B19" s="163" t="str">
        <f t="shared" si="0"/>
        <v/>
      </c>
      <c r="C19" s="163" t="str">
        <f t="shared" si="1"/>
        <v/>
      </c>
      <c r="D19" s="164"/>
      <c r="E19" s="165"/>
      <c r="F19" s="166"/>
      <c r="G19" s="167"/>
      <c r="H19" s="166"/>
      <c r="I19" s="165"/>
      <c r="J19" s="165"/>
      <c r="K19" s="165"/>
      <c r="L19" s="165"/>
      <c r="M19" s="166"/>
      <c r="N19" s="166"/>
    </row>
    <row r="20" spans="1:14" ht="20.100000000000001" customHeight="1" x14ac:dyDescent="0.2">
      <c r="A20" s="162">
        <v>18</v>
      </c>
      <c r="B20" s="163" t="str">
        <f t="shared" si="0"/>
        <v/>
      </c>
      <c r="C20" s="163" t="str">
        <f t="shared" si="1"/>
        <v/>
      </c>
      <c r="D20" s="164"/>
      <c r="E20" s="165"/>
      <c r="F20" s="166"/>
      <c r="G20" s="167"/>
      <c r="H20" s="166"/>
      <c r="I20" s="165"/>
      <c r="J20" s="165"/>
      <c r="K20" s="165"/>
      <c r="L20" s="165"/>
      <c r="M20" s="166"/>
      <c r="N20" s="166"/>
    </row>
    <row r="21" spans="1:14" ht="20.100000000000001" customHeight="1" x14ac:dyDescent="0.2">
      <c r="A21" s="162">
        <v>19</v>
      </c>
      <c r="B21" s="163" t="str">
        <f t="shared" si="0"/>
        <v/>
      </c>
      <c r="C21" s="163" t="str">
        <f t="shared" si="1"/>
        <v/>
      </c>
      <c r="D21" s="164"/>
      <c r="E21" s="165"/>
      <c r="F21" s="166"/>
      <c r="G21" s="167"/>
      <c r="H21" s="166"/>
      <c r="I21" s="165"/>
      <c r="J21" s="165"/>
      <c r="K21" s="165"/>
      <c r="L21" s="165"/>
      <c r="M21" s="166"/>
      <c r="N21" s="166"/>
    </row>
    <row r="22" spans="1:14" ht="20.100000000000001" customHeight="1" x14ac:dyDescent="0.2">
      <c r="A22" s="162">
        <v>20</v>
      </c>
      <c r="B22" s="163" t="str">
        <f t="shared" si="0"/>
        <v/>
      </c>
      <c r="C22" s="163" t="str">
        <f t="shared" si="1"/>
        <v/>
      </c>
      <c r="D22" s="164"/>
      <c r="E22" s="165"/>
      <c r="F22" s="166"/>
      <c r="G22" s="167"/>
      <c r="H22" s="166"/>
      <c r="I22" s="165"/>
      <c r="J22" s="165"/>
      <c r="K22" s="165"/>
      <c r="L22" s="165"/>
      <c r="M22" s="166"/>
      <c r="N22" s="166"/>
    </row>
    <row r="23" spans="1:14" ht="20.100000000000001" customHeight="1" x14ac:dyDescent="0.2">
      <c r="A23" s="162">
        <v>21</v>
      </c>
      <c r="B23" s="163" t="str">
        <f t="shared" si="0"/>
        <v/>
      </c>
      <c r="C23" s="163" t="str">
        <f t="shared" si="1"/>
        <v/>
      </c>
      <c r="D23" s="164"/>
      <c r="E23" s="165"/>
      <c r="F23" s="166"/>
      <c r="G23" s="167"/>
      <c r="H23" s="166"/>
      <c r="I23" s="165"/>
      <c r="J23" s="165"/>
      <c r="K23" s="165"/>
      <c r="L23" s="165"/>
      <c r="M23" s="166"/>
      <c r="N23" s="166"/>
    </row>
    <row r="24" spans="1:14" ht="20.100000000000001" customHeight="1" x14ac:dyDescent="0.2">
      <c r="A24" s="162">
        <v>22</v>
      </c>
      <c r="B24" s="163" t="str">
        <f t="shared" si="0"/>
        <v/>
      </c>
      <c r="C24" s="163" t="str">
        <f t="shared" si="1"/>
        <v/>
      </c>
      <c r="D24" s="164"/>
      <c r="E24" s="165"/>
      <c r="F24" s="166"/>
      <c r="G24" s="167"/>
      <c r="H24" s="166"/>
      <c r="I24" s="165"/>
      <c r="J24" s="165"/>
      <c r="K24" s="165"/>
      <c r="L24" s="165"/>
      <c r="M24" s="166"/>
      <c r="N24" s="166"/>
    </row>
    <row r="25" spans="1:14" ht="20.100000000000001" customHeight="1" x14ac:dyDescent="0.2">
      <c r="A25" s="162">
        <v>23</v>
      </c>
      <c r="B25" s="163" t="str">
        <f t="shared" si="0"/>
        <v/>
      </c>
      <c r="C25" s="163" t="str">
        <f t="shared" si="1"/>
        <v/>
      </c>
      <c r="D25" s="164"/>
      <c r="E25" s="165"/>
      <c r="F25" s="166"/>
      <c r="G25" s="167"/>
      <c r="H25" s="166"/>
      <c r="I25" s="165"/>
      <c r="J25" s="165"/>
      <c r="K25" s="165"/>
      <c r="L25" s="165"/>
      <c r="M25" s="166"/>
      <c r="N25" s="166"/>
    </row>
    <row r="26" spans="1:14" ht="20.100000000000001" customHeight="1" x14ac:dyDescent="0.2">
      <c r="A26" s="162">
        <v>24</v>
      </c>
      <c r="B26" s="163" t="str">
        <f t="shared" si="0"/>
        <v/>
      </c>
      <c r="C26" s="163" t="str">
        <f t="shared" si="1"/>
        <v/>
      </c>
      <c r="D26" s="164"/>
      <c r="E26" s="165"/>
      <c r="F26" s="166"/>
      <c r="G26" s="167"/>
      <c r="H26" s="166"/>
      <c r="I26" s="165"/>
      <c r="J26" s="165"/>
      <c r="K26" s="165"/>
      <c r="L26" s="165"/>
      <c r="M26" s="166"/>
      <c r="N26" s="166"/>
    </row>
    <row r="27" spans="1:14" ht="20.100000000000001" customHeight="1" x14ac:dyDescent="0.2">
      <c r="A27" s="162">
        <v>25</v>
      </c>
      <c r="B27" s="163" t="str">
        <f t="shared" si="0"/>
        <v/>
      </c>
      <c r="C27" s="163" t="str">
        <f t="shared" si="1"/>
        <v/>
      </c>
      <c r="D27" s="164"/>
      <c r="E27" s="165"/>
      <c r="F27" s="166"/>
      <c r="G27" s="167"/>
      <c r="H27" s="166"/>
      <c r="I27" s="165"/>
      <c r="J27" s="165"/>
      <c r="K27" s="165"/>
      <c r="L27" s="165"/>
      <c r="M27" s="166"/>
      <c r="N27" s="166"/>
    </row>
    <row r="28" spans="1:14" ht="20.100000000000001" customHeight="1" x14ac:dyDescent="0.2">
      <c r="A28" s="162">
        <v>26</v>
      </c>
      <c r="B28" s="163" t="str">
        <f t="shared" si="0"/>
        <v/>
      </c>
      <c r="C28" s="163" t="str">
        <f t="shared" si="1"/>
        <v/>
      </c>
      <c r="D28" s="164"/>
      <c r="E28" s="165"/>
      <c r="F28" s="166"/>
      <c r="G28" s="167"/>
      <c r="H28" s="166"/>
      <c r="I28" s="165"/>
      <c r="J28" s="165"/>
      <c r="K28" s="165"/>
      <c r="L28" s="165"/>
      <c r="M28" s="166"/>
      <c r="N28" s="166"/>
    </row>
    <row r="29" spans="1:14" ht="20.100000000000001" customHeight="1" x14ac:dyDescent="0.2">
      <c r="A29" s="162">
        <v>27</v>
      </c>
      <c r="B29" s="163" t="str">
        <f t="shared" si="0"/>
        <v/>
      </c>
      <c r="C29" s="163" t="str">
        <f t="shared" si="1"/>
        <v/>
      </c>
      <c r="D29" s="164"/>
      <c r="E29" s="165"/>
      <c r="F29" s="166"/>
      <c r="G29" s="167"/>
      <c r="H29" s="166"/>
      <c r="I29" s="165"/>
      <c r="J29" s="165"/>
      <c r="K29" s="165"/>
      <c r="L29" s="165"/>
      <c r="M29" s="166"/>
      <c r="N29" s="166"/>
    </row>
    <row r="30" spans="1:14" ht="20.100000000000001" customHeight="1" x14ac:dyDescent="0.2">
      <c r="A30" s="162">
        <v>28</v>
      </c>
      <c r="B30" s="163" t="str">
        <f t="shared" si="0"/>
        <v/>
      </c>
      <c r="C30" s="163" t="str">
        <f t="shared" si="1"/>
        <v/>
      </c>
      <c r="D30" s="164"/>
      <c r="E30" s="165"/>
      <c r="F30" s="166"/>
      <c r="G30" s="167"/>
      <c r="H30" s="166"/>
      <c r="I30" s="165"/>
      <c r="J30" s="165"/>
      <c r="K30" s="165"/>
      <c r="L30" s="165"/>
      <c r="M30" s="166"/>
      <c r="N30" s="166"/>
    </row>
    <row r="31" spans="1:14" ht="20.100000000000001" customHeight="1" x14ac:dyDescent="0.2">
      <c r="A31" s="162">
        <v>29</v>
      </c>
      <c r="B31" s="163" t="str">
        <f t="shared" si="0"/>
        <v/>
      </c>
      <c r="C31" s="163" t="str">
        <f t="shared" si="1"/>
        <v/>
      </c>
      <c r="D31" s="164"/>
      <c r="E31" s="165"/>
      <c r="F31" s="166"/>
      <c r="G31" s="167"/>
      <c r="H31" s="166"/>
      <c r="I31" s="165"/>
      <c r="J31" s="165"/>
      <c r="K31" s="165"/>
      <c r="L31" s="165"/>
      <c r="M31" s="166"/>
      <c r="N31" s="166"/>
    </row>
    <row r="32" spans="1:14" ht="20.100000000000001" customHeight="1" x14ac:dyDescent="0.2">
      <c r="A32" s="162">
        <v>30</v>
      </c>
      <c r="B32" s="163" t="str">
        <f t="shared" si="0"/>
        <v/>
      </c>
      <c r="C32" s="163" t="str">
        <f t="shared" si="1"/>
        <v/>
      </c>
      <c r="D32" s="164"/>
      <c r="E32" s="165"/>
      <c r="F32" s="166"/>
      <c r="G32" s="167"/>
      <c r="H32" s="166"/>
      <c r="I32" s="165"/>
      <c r="J32" s="165"/>
      <c r="K32" s="165"/>
      <c r="L32" s="165"/>
      <c r="M32" s="166"/>
      <c r="N32" s="166"/>
    </row>
    <row r="33" spans="1:14" ht="20.100000000000001" customHeight="1" x14ac:dyDescent="0.2">
      <c r="A33" s="162">
        <v>31</v>
      </c>
      <c r="B33" s="163" t="str">
        <f t="shared" si="0"/>
        <v/>
      </c>
      <c r="C33" s="163" t="str">
        <f t="shared" si="1"/>
        <v/>
      </c>
      <c r="D33" s="164"/>
      <c r="E33" s="165"/>
      <c r="F33" s="166"/>
      <c r="G33" s="167"/>
      <c r="H33" s="166"/>
      <c r="I33" s="165"/>
      <c r="J33" s="165"/>
      <c r="K33" s="165"/>
      <c r="L33" s="165"/>
      <c r="M33" s="166"/>
      <c r="N33" s="166"/>
    </row>
    <row r="34" spans="1:14" ht="20.100000000000001" customHeight="1" x14ac:dyDescent="0.2">
      <c r="A34" s="162">
        <v>32</v>
      </c>
      <c r="B34" s="163" t="str">
        <f t="shared" si="0"/>
        <v/>
      </c>
      <c r="C34" s="163" t="str">
        <f t="shared" si="1"/>
        <v/>
      </c>
      <c r="D34" s="164"/>
      <c r="E34" s="165"/>
      <c r="F34" s="166"/>
      <c r="G34" s="167"/>
      <c r="H34" s="166"/>
      <c r="I34" s="165"/>
      <c r="J34" s="165"/>
      <c r="K34" s="165"/>
      <c r="L34" s="165"/>
      <c r="M34" s="166"/>
      <c r="N34" s="166"/>
    </row>
    <row r="35" spans="1:14" ht="20.100000000000001" customHeight="1" x14ac:dyDescent="0.2">
      <c r="A35" s="162">
        <v>33</v>
      </c>
      <c r="B35" s="163" t="str">
        <f t="shared" si="0"/>
        <v/>
      </c>
      <c r="C35" s="163" t="str">
        <f t="shared" si="1"/>
        <v/>
      </c>
      <c r="D35" s="164"/>
      <c r="E35" s="165"/>
      <c r="F35" s="166"/>
      <c r="G35" s="167"/>
      <c r="H35" s="166"/>
      <c r="I35" s="165"/>
      <c r="J35" s="165"/>
      <c r="K35" s="165"/>
      <c r="L35" s="165"/>
      <c r="M35" s="166"/>
      <c r="N35" s="166"/>
    </row>
    <row r="36" spans="1:14" ht="20.100000000000001" customHeight="1" x14ac:dyDescent="0.2">
      <c r="A36" s="162">
        <v>34</v>
      </c>
      <c r="B36" s="163" t="str">
        <f t="shared" si="0"/>
        <v/>
      </c>
      <c r="C36" s="163" t="str">
        <f t="shared" si="1"/>
        <v/>
      </c>
      <c r="D36" s="164"/>
      <c r="E36" s="165"/>
      <c r="F36" s="166"/>
      <c r="G36" s="167"/>
      <c r="H36" s="166"/>
      <c r="I36" s="165"/>
      <c r="J36" s="165"/>
      <c r="K36" s="165"/>
      <c r="L36" s="165"/>
      <c r="M36" s="166"/>
      <c r="N36" s="166"/>
    </row>
    <row r="37" spans="1:14" ht="20.100000000000001" customHeight="1" x14ac:dyDescent="0.2">
      <c r="A37" s="162">
        <v>35</v>
      </c>
      <c r="B37" s="163" t="str">
        <f t="shared" si="0"/>
        <v/>
      </c>
      <c r="C37" s="163" t="str">
        <f t="shared" si="1"/>
        <v/>
      </c>
      <c r="D37" s="164"/>
      <c r="E37" s="165"/>
      <c r="F37" s="166"/>
      <c r="G37" s="167"/>
      <c r="H37" s="166"/>
      <c r="I37" s="165"/>
      <c r="J37" s="165"/>
      <c r="K37" s="165"/>
      <c r="L37" s="165"/>
      <c r="M37" s="166"/>
      <c r="N37" s="166"/>
    </row>
    <row r="38" spans="1:14" ht="20.100000000000001" customHeight="1" x14ac:dyDescent="0.2">
      <c r="A38" s="162">
        <v>36</v>
      </c>
      <c r="B38" s="163" t="str">
        <f t="shared" si="0"/>
        <v/>
      </c>
      <c r="C38" s="163" t="str">
        <f t="shared" si="1"/>
        <v/>
      </c>
      <c r="D38" s="164"/>
      <c r="E38" s="165"/>
      <c r="F38" s="166"/>
      <c r="G38" s="167"/>
      <c r="H38" s="166"/>
      <c r="I38" s="165"/>
      <c r="J38" s="165"/>
      <c r="K38" s="165"/>
      <c r="L38" s="165"/>
      <c r="M38" s="166"/>
      <c r="N38" s="166"/>
    </row>
    <row r="39" spans="1:14" ht="20.100000000000001" customHeight="1" x14ac:dyDescent="0.2">
      <c r="A39" s="162">
        <v>37</v>
      </c>
      <c r="B39" s="163" t="str">
        <f t="shared" si="0"/>
        <v/>
      </c>
      <c r="C39" s="163" t="str">
        <f t="shared" si="1"/>
        <v/>
      </c>
      <c r="D39" s="164"/>
      <c r="E39" s="165"/>
      <c r="F39" s="166"/>
      <c r="G39" s="167"/>
      <c r="H39" s="166"/>
      <c r="I39" s="165"/>
      <c r="J39" s="165"/>
      <c r="K39" s="165"/>
      <c r="L39" s="165"/>
      <c r="M39" s="166"/>
      <c r="N39" s="166"/>
    </row>
    <row r="40" spans="1:14" ht="20.100000000000001" customHeight="1" x14ac:dyDescent="0.2">
      <c r="A40" s="162">
        <v>38</v>
      </c>
      <c r="B40" s="163" t="str">
        <f t="shared" si="0"/>
        <v/>
      </c>
      <c r="C40" s="163" t="str">
        <f t="shared" si="1"/>
        <v/>
      </c>
      <c r="D40" s="164"/>
      <c r="E40" s="165"/>
      <c r="F40" s="166"/>
      <c r="G40" s="167"/>
      <c r="H40" s="166"/>
      <c r="I40" s="165"/>
      <c r="J40" s="165"/>
      <c r="K40" s="165"/>
      <c r="L40" s="165"/>
      <c r="M40" s="166"/>
      <c r="N40" s="166"/>
    </row>
    <row r="41" spans="1:14" ht="20.100000000000001" customHeight="1" x14ac:dyDescent="0.2">
      <c r="A41" s="162">
        <v>39</v>
      </c>
      <c r="B41" s="163" t="str">
        <f t="shared" si="0"/>
        <v/>
      </c>
      <c r="C41" s="163" t="str">
        <f t="shared" si="1"/>
        <v/>
      </c>
      <c r="D41" s="164"/>
      <c r="E41" s="165"/>
      <c r="F41" s="166"/>
      <c r="G41" s="167"/>
      <c r="H41" s="166"/>
      <c r="I41" s="165"/>
      <c r="J41" s="165"/>
      <c r="K41" s="165"/>
      <c r="L41" s="165"/>
      <c r="M41" s="166"/>
      <c r="N41" s="166"/>
    </row>
    <row r="42" spans="1:14" ht="20.100000000000001" customHeight="1" x14ac:dyDescent="0.2">
      <c r="A42" s="162">
        <v>40</v>
      </c>
      <c r="B42" s="163" t="str">
        <f t="shared" si="0"/>
        <v/>
      </c>
      <c r="C42" s="163" t="str">
        <f t="shared" si="1"/>
        <v/>
      </c>
      <c r="D42" s="164"/>
      <c r="E42" s="165"/>
      <c r="F42" s="166"/>
      <c r="G42" s="167"/>
      <c r="H42" s="166"/>
      <c r="I42" s="165"/>
      <c r="J42" s="165"/>
      <c r="K42" s="165"/>
      <c r="L42" s="165"/>
      <c r="M42" s="166"/>
      <c r="N42" s="166"/>
    </row>
    <row r="43" spans="1:14" ht="20.100000000000001" customHeight="1" x14ac:dyDescent="0.2">
      <c r="A43" s="162">
        <v>41</v>
      </c>
      <c r="B43" s="163" t="str">
        <f t="shared" si="0"/>
        <v/>
      </c>
      <c r="C43" s="163" t="str">
        <f t="shared" si="1"/>
        <v/>
      </c>
      <c r="D43" s="164"/>
      <c r="E43" s="165"/>
      <c r="F43" s="166"/>
      <c r="G43" s="167"/>
      <c r="H43" s="166"/>
      <c r="I43" s="165"/>
      <c r="J43" s="165"/>
      <c r="K43" s="165"/>
      <c r="L43" s="165"/>
      <c r="M43" s="166"/>
      <c r="N43" s="166"/>
    </row>
    <row r="44" spans="1:14" ht="20.100000000000001" customHeight="1" x14ac:dyDescent="0.2">
      <c r="A44" s="162">
        <v>42</v>
      </c>
      <c r="B44" s="163" t="str">
        <f t="shared" si="0"/>
        <v/>
      </c>
      <c r="C44" s="163" t="str">
        <f t="shared" si="1"/>
        <v/>
      </c>
      <c r="D44" s="164"/>
      <c r="E44" s="165"/>
      <c r="F44" s="166"/>
      <c r="G44" s="167"/>
      <c r="H44" s="166"/>
      <c r="I44" s="165"/>
      <c r="J44" s="165"/>
      <c r="K44" s="165"/>
      <c r="L44" s="165"/>
      <c r="M44" s="166"/>
      <c r="N44" s="166"/>
    </row>
    <row r="45" spans="1:14" ht="20.100000000000001" customHeight="1" x14ac:dyDescent="0.2">
      <c r="A45" s="162">
        <v>43</v>
      </c>
      <c r="B45" s="163" t="str">
        <f t="shared" si="0"/>
        <v/>
      </c>
      <c r="C45" s="163" t="str">
        <f t="shared" si="1"/>
        <v/>
      </c>
      <c r="D45" s="164"/>
      <c r="E45" s="165"/>
      <c r="F45" s="166"/>
      <c r="G45" s="167"/>
      <c r="H45" s="166"/>
      <c r="I45" s="165"/>
      <c r="J45" s="165"/>
      <c r="K45" s="165"/>
      <c r="L45" s="165"/>
      <c r="M45" s="166"/>
      <c r="N45" s="166"/>
    </row>
    <row r="46" spans="1:14" ht="20.100000000000001" customHeight="1" x14ac:dyDescent="0.2">
      <c r="A46" s="162">
        <v>44</v>
      </c>
      <c r="B46" s="163" t="str">
        <f t="shared" si="0"/>
        <v/>
      </c>
      <c r="C46" s="163" t="str">
        <f t="shared" si="1"/>
        <v/>
      </c>
      <c r="D46" s="164"/>
      <c r="E46" s="165"/>
      <c r="F46" s="166"/>
      <c r="G46" s="167"/>
      <c r="H46" s="166"/>
      <c r="I46" s="165"/>
      <c r="J46" s="165"/>
      <c r="K46" s="165"/>
      <c r="L46" s="165"/>
      <c r="M46" s="166"/>
      <c r="N46" s="166"/>
    </row>
    <row r="47" spans="1:14" ht="20.100000000000001" customHeight="1" x14ac:dyDescent="0.2">
      <c r="A47" s="162">
        <v>45</v>
      </c>
      <c r="B47" s="163" t="str">
        <f t="shared" si="0"/>
        <v/>
      </c>
      <c r="C47" s="163" t="str">
        <f t="shared" si="1"/>
        <v/>
      </c>
      <c r="D47" s="164"/>
      <c r="E47" s="165"/>
      <c r="F47" s="166"/>
      <c r="G47" s="167"/>
      <c r="H47" s="166"/>
      <c r="I47" s="165"/>
      <c r="J47" s="165"/>
      <c r="K47" s="165"/>
      <c r="L47" s="165"/>
      <c r="M47" s="166"/>
      <c r="N47" s="166"/>
    </row>
    <row r="48" spans="1:14" ht="20.100000000000001" customHeight="1" x14ac:dyDescent="0.2">
      <c r="A48" s="162">
        <v>46</v>
      </c>
      <c r="B48" s="163" t="str">
        <f t="shared" si="0"/>
        <v/>
      </c>
      <c r="C48" s="163" t="str">
        <f t="shared" si="1"/>
        <v/>
      </c>
      <c r="D48" s="164"/>
      <c r="E48" s="165"/>
      <c r="F48" s="166"/>
      <c r="G48" s="167"/>
      <c r="H48" s="166"/>
      <c r="I48" s="165"/>
      <c r="J48" s="165"/>
      <c r="K48" s="165"/>
      <c r="L48" s="165"/>
      <c r="M48" s="166"/>
      <c r="N48" s="166"/>
    </row>
    <row r="49" spans="1:14" ht="20.100000000000001" customHeight="1" x14ac:dyDescent="0.2">
      <c r="A49" s="162">
        <v>47</v>
      </c>
      <c r="B49" s="163" t="str">
        <f t="shared" si="0"/>
        <v/>
      </c>
      <c r="C49" s="163" t="str">
        <f t="shared" si="1"/>
        <v/>
      </c>
      <c r="D49" s="164"/>
      <c r="E49" s="165"/>
      <c r="F49" s="166"/>
      <c r="G49" s="167"/>
      <c r="H49" s="166"/>
      <c r="I49" s="165"/>
      <c r="J49" s="165"/>
      <c r="K49" s="165"/>
      <c r="L49" s="165"/>
      <c r="M49" s="166"/>
      <c r="N49" s="166"/>
    </row>
    <row r="50" spans="1:14" ht="20.100000000000001" customHeight="1" x14ac:dyDescent="0.2">
      <c r="A50" s="162">
        <v>48</v>
      </c>
      <c r="B50" s="163" t="str">
        <f t="shared" si="0"/>
        <v/>
      </c>
      <c r="C50" s="163" t="str">
        <f t="shared" si="1"/>
        <v/>
      </c>
      <c r="D50" s="164"/>
      <c r="E50" s="165"/>
      <c r="F50" s="166"/>
      <c r="G50" s="167"/>
      <c r="H50" s="166"/>
      <c r="I50" s="165"/>
      <c r="J50" s="165"/>
      <c r="K50" s="165"/>
      <c r="L50" s="165"/>
      <c r="M50" s="166"/>
      <c r="N50" s="166"/>
    </row>
    <row r="51" spans="1:14" ht="20.100000000000001" customHeight="1" x14ac:dyDescent="0.2">
      <c r="A51" s="162">
        <v>49</v>
      </c>
      <c r="B51" s="163" t="str">
        <f t="shared" si="0"/>
        <v/>
      </c>
      <c r="C51" s="163" t="str">
        <f t="shared" si="1"/>
        <v/>
      </c>
      <c r="D51" s="164"/>
      <c r="E51" s="165"/>
      <c r="F51" s="166"/>
      <c r="G51" s="167"/>
      <c r="H51" s="166"/>
      <c r="I51" s="165"/>
      <c r="J51" s="165"/>
      <c r="K51" s="165"/>
      <c r="L51" s="165"/>
      <c r="M51" s="166"/>
      <c r="N51" s="166"/>
    </row>
    <row r="52" spans="1:14" ht="20.100000000000001" customHeight="1" x14ac:dyDescent="0.2">
      <c r="A52" s="162">
        <v>50</v>
      </c>
      <c r="B52" s="163" t="str">
        <f t="shared" si="0"/>
        <v/>
      </c>
      <c r="C52" s="163" t="str">
        <f t="shared" si="1"/>
        <v/>
      </c>
      <c r="D52" s="164"/>
      <c r="E52" s="165"/>
      <c r="F52" s="166"/>
      <c r="G52" s="167"/>
      <c r="H52" s="166"/>
      <c r="I52" s="165"/>
      <c r="J52" s="165"/>
      <c r="K52" s="165"/>
      <c r="L52" s="165"/>
      <c r="M52" s="166"/>
      <c r="N52" s="166"/>
    </row>
    <row r="53" spans="1:14" ht="20.100000000000001" customHeight="1" x14ac:dyDescent="0.2">
      <c r="A53" s="162">
        <v>51</v>
      </c>
      <c r="B53" s="163" t="str">
        <f t="shared" si="0"/>
        <v/>
      </c>
      <c r="C53" s="163" t="str">
        <f t="shared" si="1"/>
        <v/>
      </c>
      <c r="D53" s="164"/>
      <c r="E53" s="165"/>
      <c r="F53" s="166"/>
      <c r="G53" s="167"/>
      <c r="H53" s="166"/>
      <c r="I53" s="165"/>
      <c r="J53" s="165"/>
      <c r="K53" s="165"/>
      <c r="L53" s="165"/>
      <c r="M53" s="166"/>
      <c r="N53" s="166"/>
    </row>
    <row r="54" spans="1:14" ht="20.100000000000001" customHeight="1" x14ac:dyDescent="0.2">
      <c r="A54" s="162">
        <v>52</v>
      </c>
      <c r="B54" s="163" t="str">
        <f t="shared" si="0"/>
        <v/>
      </c>
      <c r="C54" s="163" t="str">
        <f t="shared" si="1"/>
        <v/>
      </c>
      <c r="D54" s="164"/>
      <c r="E54" s="165"/>
      <c r="F54" s="166"/>
      <c r="G54" s="167"/>
      <c r="H54" s="166"/>
      <c r="I54" s="165"/>
      <c r="J54" s="165"/>
      <c r="K54" s="165"/>
      <c r="L54" s="165"/>
      <c r="M54" s="166"/>
      <c r="N54" s="166"/>
    </row>
    <row r="55" spans="1:14" ht="20.100000000000001" customHeight="1" x14ac:dyDescent="0.2">
      <c r="A55" s="162">
        <v>53</v>
      </c>
      <c r="B55" s="163" t="str">
        <f t="shared" si="0"/>
        <v/>
      </c>
      <c r="C55" s="163" t="str">
        <f t="shared" si="1"/>
        <v/>
      </c>
      <c r="D55" s="164"/>
      <c r="E55" s="165"/>
      <c r="F55" s="166"/>
      <c r="G55" s="167"/>
      <c r="H55" s="166"/>
      <c r="I55" s="165"/>
      <c r="J55" s="165"/>
      <c r="K55" s="165"/>
      <c r="L55" s="165"/>
      <c r="M55" s="166"/>
      <c r="N55" s="166"/>
    </row>
    <row r="56" spans="1:14" ht="20.100000000000001" customHeight="1" x14ac:dyDescent="0.2">
      <c r="A56" s="162">
        <v>54</v>
      </c>
      <c r="B56" s="163" t="str">
        <f t="shared" si="0"/>
        <v/>
      </c>
      <c r="C56" s="163" t="str">
        <f t="shared" si="1"/>
        <v/>
      </c>
      <c r="D56" s="164"/>
      <c r="E56" s="165"/>
      <c r="F56" s="166"/>
      <c r="G56" s="167"/>
      <c r="H56" s="166"/>
      <c r="I56" s="165"/>
      <c r="J56" s="165"/>
      <c r="K56" s="165"/>
      <c r="L56" s="165"/>
      <c r="M56" s="166"/>
      <c r="N56" s="166"/>
    </row>
    <row r="57" spans="1:14" ht="20.100000000000001" customHeight="1" x14ac:dyDescent="0.2">
      <c r="A57" s="162">
        <v>55</v>
      </c>
      <c r="B57" s="163" t="str">
        <f t="shared" si="0"/>
        <v/>
      </c>
      <c r="C57" s="163" t="str">
        <f t="shared" si="1"/>
        <v/>
      </c>
      <c r="D57" s="164"/>
      <c r="E57" s="165"/>
      <c r="F57" s="166"/>
      <c r="G57" s="167"/>
      <c r="H57" s="166"/>
      <c r="I57" s="165"/>
      <c r="J57" s="165"/>
      <c r="K57" s="165"/>
      <c r="L57" s="165"/>
      <c r="M57" s="166"/>
      <c r="N57" s="166"/>
    </row>
    <row r="58" spans="1:14" ht="20.100000000000001" customHeight="1" x14ac:dyDescent="0.2">
      <c r="A58" s="162">
        <v>56</v>
      </c>
      <c r="B58" s="163" t="str">
        <f t="shared" si="0"/>
        <v/>
      </c>
      <c r="C58" s="163" t="str">
        <f t="shared" si="1"/>
        <v/>
      </c>
      <c r="D58" s="164"/>
      <c r="E58" s="165"/>
      <c r="F58" s="166"/>
      <c r="G58" s="167"/>
      <c r="H58" s="166"/>
      <c r="I58" s="165"/>
      <c r="J58" s="165"/>
      <c r="K58" s="165"/>
      <c r="L58" s="165"/>
      <c r="M58" s="166"/>
      <c r="N58" s="166"/>
    </row>
    <row r="59" spans="1:14" ht="20.100000000000001" customHeight="1" x14ac:dyDescent="0.2">
      <c r="A59" s="162">
        <v>57</v>
      </c>
      <c r="B59" s="163" t="str">
        <f t="shared" si="0"/>
        <v/>
      </c>
      <c r="C59" s="163" t="str">
        <f t="shared" si="1"/>
        <v/>
      </c>
      <c r="D59" s="164"/>
      <c r="E59" s="165"/>
      <c r="F59" s="166"/>
      <c r="G59" s="167"/>
      <c r="H59" s="166"/>
      <c r="I59" s="165"/>
      <c r="J59" s="165"/>
      <c r="K59" s="165"/>
      <c r="L59" s="165"/>
      <c r="M59" s="166"/>
      <c r="N59" s="166"/>
    </row>
    <row r="60" spans="1:14" ht="20.100000000000001" customHeight="1" x14ac:dyDescent="0.2">
      <c r="A60" s="162">
        <v>58</v>
      </c>
      <c r="B60" s="163" t="str">
        <f t="shared" si="0"/>
        <v/>
      </c>
      <c r="C60" s="163" t="str">
        <f t="shared" si="1"/>
        <v/>
      </c>
      <c r="D60" s="164"/>
      <c r="E60" s="165"/>
      <c r="F60" s="166"/>
      <c r="G60" s="167"/>
      <c r="H60" s="166"/>
      <c r="I60" s="165"/>
      <c r="J60" s="165"/>
      <c r="K60" s="165"/>
      <c r="L60" s="165"/>
      <c r="M60" s="166"/>
      <c r="N60" s="166"/>
    </row>
    <row r="61" spans="1:14" ht="20.100000000000001" customHeight="1" x14ac:dyDescent="0.2">
      <c r="A61" s="162">
        <v>59</v>
      </c>
      <c r="B61" s="163" t="str">
        <f t="shared" si="0"/>
        <v/>
      </c>
      <c r="C61" s="163" t="str">
        <f t="shared" si="1"/>
        <v/>
      </c>
      <c r="D61" s="164"/>
      <c r="E61" s="165"/>
      <c r="F61" s="166"/>
      <c r="G61" s="167"/>
      <c r="H61" s="166"/>
      <c r="I61" s="165"/>
      <c r="J61" s="165"/>
      <c r="K61" s="165"/>
      <c r="L61" s="165"/>
      <c r="M61" s="166"/>
      <c r="N61" s="166"/>
    </row>
    <row r="62" spans="1:14" ht="20.100000000000001" customHeight="1" x14ac:dyDescent="0.2">
      <c r="A62" s="162">
        <v>60</v>
      </c>
      <c r="B62" s="163" t="str">
        <f t="shared" si="0"/>
        <v/>
      </c>
      <c r="C62" s="163" t="str">
        <f t="shared" si="1"/>
        <v/>
      </c>
      <c r="D62" s="164"/>
      <c r="E62" s="165"/>
      <c r="F62" s="166"/>
      <c r="G62" s="167"/>
      <c r="H62" s="166"/>
      <c r="I62" s="165"/>
      <c r="J62" s="165"/>
      <c r="K62" s="165"/>
      <c r="L62" s="165"/>
      <c r="M62" s="166"/>
      <c r="N62" s="166"/>
    </row>
    <row r="63" spans="1:14" ht="20.100000000000001" customHeight="1" x14ac:dyDescent="0.2">
      <c r="A63" s="162">
        <v>61</v>
      </c>
      <c r="B63" s="163" t="str">
        <f t="shared" si="0"/>
        <v/>
      </c>
      <c r="C63" s="163" t="str">
        <f t="shared" si="1"/>
        <v/>
      </c>
      <c r="D63" s="164"/>
      <c r="E63" s="165"/>
      <c r="F63" s="166"/>
      <c r="G63" s="167"/>
      <c r="H63" s="166"/>
      <c r="I63" s="165"/>
      <c r="J63" s="165"/>
      <c r="K63" s="165"/>
      <c r="L63" s="165"/>
      <c r="M63" s="166"/>
      <c r="N63" s="166"/>
    </row>
    <row r="64" spans="1:14" ht="20.100000000000001" customHeight="1" x14ac:dyDescent="0.2">
      <c r="A64" s="162">
        <v>62</v>
      </c>
      <c r="B64" s="163" t="str">
        <f t="shared" si="0"/>
        <v/>
      </c>
      <c r="C64" s="163" t="str">
        <f t="shared" si="1"/>
        <v/>
      </c>
      <c r="D64" s="164"/>
      <c r="E64" s="165"/>
      <c r="F64" s="166"/>
      <c r="G64" s="167"/>
      <c r="H64" s="166"/>
      <c r="I64" s="165"/>
      <c r="J64" s="165"/>
      <c r="K64" s="165"/>
      <c r="L64" s="165"/>
      <c r="M64" s="166"/>
      <c r="N64" s="166"/>
    </row>
    <row r="65" spans="1:14" ht="20.100000000000001" customHeight="1" x14ac:dyDescent="0.2">
      <c r="A65" s="162">
        <v>63</v>
      </c>
      <c r="B65" s="163" t="str">
        <f t="shared" si="0"/>
        <v/>
      </c>
      <c r="C65" s="163" t="str">
        <f t="shared" si="1"/>
        <v/>
      </c>
      <c r="D65" s="164"/>
      <c r="E65" s="165"/>
      <c r="F65" s="166"/>
      <c r="G65" s="167"/>
      <c r="H65" s="166"/>
      <c r="I65" s="165"/>
      <c r="J65" s="165"/>
      <c r="K65" s="165"/>
      <c r="L65" s="165"/>
      <c r="M65" s="166"/>
      <c r="N65" s="166"/>
    </row>
    <row r="66" spans="1:14" ht="20.100000000000001" customHeight="1" x14ac:dyDescent="0.2">
      <c r="A66" s="162">
        <v>64</v>
      </c>
      <c r="B66" s="163" t="str">
        <f t="shared" si="0"/>
        <v/>
      </c>
      <c r="C66" s="163" t="str">
        <f t="shared" si="1"/>
        <v/>
      </c>
      <c r="D66" s="164"/>
      <c r="E66" s="165"/>
      <c r="F66" s="166"/>
      <c r="G66" s="167"/>
      <c r="H66" s="166"/>
      <c r="I66" s="165"/>
      <c r="J66" s="165"/>
      <c r="K66" s="165"/>
      <c r="L66" s="165"/>
      <c r="M66" s="166"/>
      <c r="N66" s="166"/>
    </row>
    <row r="67" spans="1:14" ht="20.100000000000001" customHeight="1" x14ac:dyDescent="0.2">
      <c r="A67" s="162">
        <v>65</v>
      </c>
      <c r="B67" s="163" t="str">
        <f t="shared" si="0"/>
        <v/>
      </c>
      <c r="C67" s="163" t="str">
        <f t="shared" si="1"/>
        <v/>
      </c>
      <c r="D67" s="164"/>
      <c r="E67" s="165"/>
      <c r="F67" s="166"/>
      <c r="G67" s="167"/>
      <c r="H67" s="166"/>
      <c r="I67" s="165"/>
      <c r="J67" s="165"/>
      <c r="K67" s="165"/>
      <c r="L67" s="165"/>
      <c r="M67" s="166"/>
      <c r="N67" s="166"/>
    </row>
    <row r="68" spans="1:14" ht="20.100000000000001" customHeight="1" x14ac:dyDescent="0.2">
      <c r="A68" s="162">
        <v>66</v>
      </c>
      <c r="B68" s="163" t="str">
        <f t="shared" ref="B68:B131" si="2">IF(D68&lt;&gt;"",YEAR(D68),"")</f>
        <v/>
      </c>
      <c r="C68" s="163" t="str">
        <f t="shared" ref="C68:C131" si="3">IF(D68&lt;&gt;"",MONTH(D68),"")</f>
        <v/>
      </c>
      <c r="D68" s="164"/>
      <c r="E68" s="165"/>
      <c r="F68" s="166"/>
      <c r="G68" s="167"/>
      <c r="H68" s="166"/>
      <c r="I68" s="165"/>
      <c r="J68" s="165"/>
      <c r="K68" s="165"/>
      <c r="L68" s="165"/>
      <c r="M68" s="166"/>
      <c r="N68" s="166"/>
    </row>
    <row r="69" spans="1:14" ht="20.100000000000001" customHeight="1" x14ac:dyDescent="0.2">
      <c r="A69" s="162">
        <v>67</v>
      </c>
      <c r="B69" s="163" t="str">
        <f t="shared" si="2"/>
        <v/>
      </c>
      <c r="C69" s="163" t="str">
        <f t="shared" si="3"/>
        <v/>
      </c>
      <c r="D69" s="164"/>
      <c r="E69" s="165"/>
      <c r="F69" s="166"/>
      <c r="G69" s="167"/>
      <c r="H69" s="166"/>
      <c r="I69" s="165"/>
      <c r="J69" s="165"/>
      <c r="K69" s="165"/>
      <c r="L69" s="165"/>
      <c r="M69" s="166"/>
      <c r="N69" s="166"/>
    </row>
    <row r="70" spans="1:14" ht="20.100000000000001" customHeight="1" x14ac:dyDescent="0.2">
      <c r="A70" s="162">
        <v>68</v>
      </c>
      <c r="B70" s="163" t="str">
        <f t="shared" si="2"/>
        <v/>
      </c>
      <c r="C70" s="163" t="str">
        <f t="shared" si="3"/>
        <v/>
      </c>
      <c r="D70" s="164"/>
      <c r="E70" s="165"/>
      <c r="F70" s="166"/>
      <c r="G70" s="167"/>
      <c r="H70" s="166"/>
      <c r="I70" s="165"/>
      <c r="J70" s="165"/>
      <c r="K70" s="165"/>
      <c r="L70" s="165"/>
      <c r="M70" s="166"/>
      <c r="N70" s="166"/>
    </row>
    <row r="71" spans="1:14" ht="20.100000000000001" customHeight="1" x14ac:dyDescent="0.2">
      <c r="A71" s="162">
        <v>69</v>
      </c>
      <c r="B71" s="163" t="str">
        <f t="shared" si="2"/>
        <v/>
      </c>
      <c r="C71" s="163" t="str">
        <f t="shared" si="3"/>
        <v/>
      </c>
      <c r="D71" s="164"/>
      <c r="E71" s="165"/>
      <c r="F71" s="166"/>
      <c r="G71" s="167"/>
      <c r="H71" s="166"/>
      <c r="I71" s="165"/>
      <c r="J71" s="165"/>
      <c r="K71" s="165"/>
      <c r="L71" s="165"/>
      <c r="M71" s="166"/>
      <c r="N71" s="166"/>
    </row>
    <row r="72" spans="1:14" ht="20.100000000000001" customHeight="1" x14ac:dyDescent="0.2">
      <c r="A72" s="162">
        <v>70</v>
      </c>
      <c r="B72" s="163" t="str">
        <f t="shared" si="2"/>
        <v/>
      </c>
      <c r="C72" s="163" t="str">
        <f t="shared" si="3"/>
        <v/>
      </c>
      <c r="D72" s="164"/>
      <c r="E72" s="165"/>
      <c r="F72" s="166"/>
      <c r="G72" s="167"/>
      <c r="H72" s="166"/>
      <c r="I72" s="165"/>
      <c r="J72" s="165"/>
      <c r="K72" s="165"/>
      <c r="L72" s="165"/>
      <c r="M72" s="166"/>
      <c r="N72" s="166"/>
    </row>
    <row r="73" spans="1:14" ht="20.100000000000001" customHeight="1" x14ac:dyDescent="0.2">
      <c r="A73" s="162">
        <v>71</v>
      </c>
      <c r="B73" s="163" t="str">
        <f t="shared" si="2"/>
        <v/>
      </c>
      <c r="C73" s="163" t="str">
        <f t="shared" si="3"/>
        <v/>
      </c>
      <c r="D73" s="164"/>
      <c r="E73" s="165"/>
      <c r="F73" s="166"/>
      <c r="G73" s="167"/>
      <c r="H73" s="166"/>
      <c r="I73" s="165"/>
      <c r="J73" s="165"/>
      <c r="K73" s="165"/>
      <c r="L73" s="165"/>
      <c r="M73" s="166"/>
      <c r="N73" s="166"/>
    </row>
    <row r="74" spans="1:14" ht="20.100000000000001" customHeight="1" x14ac:dyDescent="0.2">
      <c r="A74" s="162">
        <v>72</v>
      </c>
      <c r="B74" s="163" t="str">
        <f t="shared" si="2"/>
        <v/>
      </c>
      <c r="C74" s="163" t="str">
        <f t="shared" si="3"/>
        <v/>
      </c>
      <c r="D74" s="164"/>
      <c r="E74" s="165"/>
      <c r="F74" s="166"/>
      <c r="G74" s="167"/>
      <c r="H74" s="166"/>
      <c r="I74" s="165"/>
      <c r="J74" s="165"/>
      <c r="K74" s="165"/>
      <c r="L74" s="165"/>
      <c r="M74" s="166"/>
      <c r="N74" s="166"/>
    </row>
    <row r="75" spans="1:14" ht="20.100000000000001" customHeight="1" x14ac:dyDescent="0.2">
      <c r="A75" s="162">
        <v>73</v>
      </c>
      <c r="B75" s="163" t="str">
        <f t="shared" si="2"/>
        <v/>
      </c>
      <c r="C75" s="163" t="str">
        <f t="shared" si="3"/>
        <v/>
      </c>
      <c r="D75" s="164"/>
      <c r="E75" s="165"/>
      <c r="F75" s="166"/>
      <c r="G75" s="167"/>
      <c r="H75" s="166"/>
      <c r="I75" s="165"/>
      <c r="J75" s="165"/>
      <c r="K75" s="165"/>
      <c r="L75" s="165"/>
      <c r="M75" s="166"/>
      <c r="N75" s="166"/>
    </row>
    <row r="76" spans="1:14" ht="20.100000000000001" customHeight="1" x14ac:dyDescent="0.2">
      <c r="A76" s="162">
        <v>74</v>
      </c>
      <c r="B76" s="163" t="str">
        <f t="shared" si="2"/>
        <v/>
      </c>
      <c r="C76" s="163" t="str">
        <f t="shared" si="3"/>
        <v/>
      </c>
      <c r="D76" s="164"/>
      <c r="E76" s="165"/>
      <c r="F76" s="166"/>
      <c r="G76" s="167"/>
      <c r="H76" s="166"/>
      <c r="I76" s="165"/>
      <c r="J76" s="165"/>
      <c r="K76" s="165"/>
      <c r="L76" s="165"/>
      <c r="M76" s="166"/>
      <c r="N76" s="166"/>
    </row>
    <row r="77" spans="1:14" ht="20.100000000000001" customHeight="1" x14ac:dyDescent="0.2">
      <c r="A77" s="162">
        <v>75</v>
      </c>
      <c r="B77" s="163" t="str">
        <f t="shared" si="2"/>
        <v/>
      </c>
      <c r="C77" s="163" t="str">
        <f t="shared" si="3"/>
        <v/>
      </c>
      <c r="D77" s="164"/>
      <c r="E77" s="165"/>
      <c r="F77" s="166"/>
      <c r="G77" s="167"/>
      <c r="H77" s="166"/>
      <c r="I77" s="165"/>
      <c r="J77" s="165"/>
      <c r="K77" s="165"/>
      <c r="L77" s="165"/>
      <c r="M77" s="166"/>
      <c r="N77" s="166"/>
    </row>
    <row r="78" spans="1:14" ht="20.100000000000001" customHeight="1" x14ac:dyDescent="0.2">
      <c r="A78" s="162">
        <v>76</v>
      </c>
      <c r="B78" s="163" t="str">
        <f t="shared" si="2"/>
        <v/>
      </c>
      <c r="C78" s="163" t="str">
        <f t="shared" si="3"/>
        <v/>
      </c>
      <c r="D78" s="164"/>
      <c r="E78" s="165"/>
      <c r="F78" s="166"/>
      <c r="G78" s="167"/>
      <c r="H78" s="166"/>
      <c r="I78" s="165"/>
      <c r="J78" s="165"/>
      <c r="K78" s="165"/>
      <c r="L78" s="165"/>
      <c r="M78" s="166"/>
      <c r="N78" s="166"/>
    </row>
    <row r="79" spans="1:14" ht="20.100000000000001" customHeight="1" x14ac:dyDescent="0.2">
      <c r="A79" s="162">
        <v>77</v>
      </c>
      <c r="B79" s="163" t="str">
        <f t="shared" si="2"/>
        <v/>
      </c>
      <c r="C79" s="163" t="str">
        <f t="shared" si="3"/>
        <v/>
      </c>
      <c r="D79" s="164"/>
      <c r="E79" s="165"/>
      <c r="F79" s="166"/>
      <c r="G79" s="167"/>
      <c r="H79" s="166"/>
      <c r="I79" s="165"/>
      <c r="J79" s="165"/>
      <c r="K79" s="165"/>
      <c r="L79" s="165"/>
      <c r="M79" s="166"/>
      <c r="N79" s="166"/>
    </row>
    <row r="80" spans="1:14" ht="20.100000000000001" customHeight="1" x14ac:dyDescent="0.2">
      <c r="A80" s="162">
        <v>78</v>
      </c>
      <c r="B80" s="163" t="str">
        <f t="shared" si="2"/>
        <v/>
      </c>
      <c r="C80" s="163" t="str">
        <f t="shared" si="3"/>
        <v/>
      </c>
      <c r="D80" s="164"/>
      <c r="E80" s="165"/>
      <c r="F80" s="166"/>
      <c r="G80" s="167"/>
      <c r="H80" s="166"/>
      <c r="I80" s="165"/>
      <c r="J80" s="165"/>
      <c r="K80" s="165"/>
      <c r="L80" s="165"/>
      <c r="M80" s="166"/>
      <c r="N80" s="166"/>
    </row>
    <row r="81" spans="1:14" ht="20.100000000000001" customHeight="1" x14ac:dyDescent="0.2">
      <c r="A81" s="162">
        <v>79</v>
      </c>
      <c r="B81" s="163" t="str">
        <f t="shared" si="2"/>
        <v/>
      </c>
      <c r="C81" s="163" t="str">
        <f t="shared" si="3"/>
        <v/>
      </c>
      <c r="D81" s="164"/>
      <c r="E81" s="165"/>
      <c r="F81" s="166"/>
      <c r="G81" s="167"/>
      <c r="H81" s="166"/>
      <c r="I81" s="165"/>
      <c r="J81" s="165"/>
      <c r="K81" s="165"/>
      <c r="L81" s="165"/>
      <c r="M81" s="166"/>
      <c r="N81" s="166"/>
    </row>
    <row r="82" spans="1:14" ht="20.100000000000001" customHeight="1" x14ac:dyDescent="0.2">
      <c r="A82" s="162">
        <v>80</v>
      </c>
      <c r="B82" s="163" t="str">
        <f t="shared" si="2"/>
        <v/>
      </c>
      <c r="C82" s="163" t="str">
        <f t="shared" si="3"/>
        <v/>
      </c>
      <c r="D82" s="164"/>
      <c r="E82" s="165"/>
      <c r="F82" s="166"/>
      <c r="G82" s="167"/>
      <c r="H82" s="166"/>
      <c r="I82" s="165"/>
      <c r="J82" s="165"/>
      <c r="K82" s="165"/>
      <c r="L82" s="165"/>
      <c r="M82" s="166"/>
      <c r="N82" s="166"/>
    </row>
    <row r="83" spans="1:14" ht="20.100000000000001" customHeight="1" x14ac:dyDescent="0.2">
      <c r="A83" s="162">
        <v>81</v>
      </c>
      <c r="B83" s="163" t="str">
        <f t="shared" si="2"/>
        <v/>
      </c>
      <c r="C83" s="163" t="str">
        <f t="shared" si="3"/>
        <v/>
      </c>
      <c r="D83" s="164"/>
      <c r="E83" s="165"/>
      <c r="F83" s="166"/>
      <c r="G83" s="167"/>
      <c r="H83" s="166"/>
      <c r="I83" s="165"/>
      <c r="J83" s="165"/>
      <c r="K83" s="165"/>
      <c r="L83" s="165"/>
      <c r="M83" s="166"/>
      <c r="N83" s="166"/>
    </row>
    <row r="84" spans="1:14" ht="20.100000000000001" customHeight="1" x14ac:dyDescent="0.2">
      <c r="A84" s="162">
        <v>82</v>
      </c>
      <c r="B84" s="163" t="str">
        <f t="shared" si="2"/>
        <v/>
      </c>
      <c r="C84" s="163" t="str">
        <f t="shared" si="3"/>
        <v/>
      </c>
      <c r="D84" s="164"/>
      <c r="E84" s="165"/>
      <c r="F84" s="166"/>
      <c r="G84" s="167"/>
      <c r="H84" s="166"/>
      <c r="I84" s="165"/>
      <c r="J84" s="165"/>
      <c r="K84" s="165"/>
      <c r="L84" s="165"/>
      <c r="M84" s="166"/>
      <c r="N84" s="166"/>
    </row>
    <row r="85" spans="1:14" ht="20.100000000000001" customHeight="1" x14ac:dyDescent="0.2">
      <c r="A85" s="162">
        <v>83</v>
      </c>
      <c r="B85" s="163" t="str">
        <f t="shared" si="2"/>
        <v/>
      </c>
      <c r="C85" s="163" t="str">
        <f t="shared" si="3"/>
        <v/>
      </c>
      <c r="D85" s="164"/>
      <c r="E85" s="165"/>
      <c r="F85" s="166"/>
      <c r="G85" s="167"/>
      <c r="H85" s="166"/>
      <c r="I85" s="165"/>
      <c r="J85" s="165"/>
      <c r="K85" s="165"/>
      <c r="L85" s="165"/>
      <c r="M85" s="166"/>
      <c r="N85" s="166"/>
    </row>
    <row r="86" spans="1:14" ht="20.100000000000001" customHeight="1" x14ac:dyDescent="0.2">
      <c r="A86" s="162">
        <v>84</v>
      </c>
      <c r="B86" s="163" t="str">
        <f t="shared" si="2"/>
        <v/>
      </c>
      <c r="C86" s="163" t="str">
        <f t="shared" si="3"/>
        <v/>
      </c>
      <c r="D86" s="164"/>
      <c r="E86" s="165"/>
      <c r="F86" s="166"/>
      <c r="G86" s="167"/>
      <c r="H86" s="166"/>
      <c r="I86" s="165"/>
      <c r="J86" s="165"/>
      <c r="K86" s="165"/>
      <c r="L86" s="165"/>
      <c r="M86" s="166"/>
      <c r="N86" s="166"/>
    </row>
    <row r="87" spans="1:14" ht="20.100000000000001" customHeight="1" x14ac:dyDescent="0.2">
      <c r="A87" s="162">
        <v>85</v>
      </c>
      <c r="B87" s="163" t="str">
        <f t="shared" si="2"/>
        <v/>
      </c>
      <c r="C87" s="163" t="str">
        <f t="shared" si="3"/>
        <v/>
      </c>
      <c r="D87" s="164"/>
      <c r="E87" s="165"/>
      <c r="F87" s="166"/>
      <c r="G87" s="167"/>
      <c r="H87" s="166"/>
      <c r="I87" s="165"/>
      <c r="J87" s="165"/>
      <c r="K87" s="165"/>
      <c r="L87" s="165"/>
      <c r="M87" s="166"/>
      <c r="N87" s="166"/>
    </row>
    <row r="88" spans="1:14" ht="20.100000000000001" customHeight="1" x14ac:dyDescent="0.2">
      <c r="A88" s="162">
        <v>86</v>
      </c>
      <c r="B88" s="163" t="str">
        <f t="shared" si="2"/>
        <v/>
      </c>
      <c r="C88" s="163" t="str">
        <f t="shared" si="3"/>
        <v/>
      </c>
      <c r="D88" s="164"/>
      <c r="E88" s="165"/>
      <c r="F88" s="166"/>
      <c r="G88" s="167"/>
      <c r="H88" s="166"/>
      <c r="I88" s="165"/>
      <c r="J88" s="165"/>
      <c r="K88" s="165"/>
      <c r="L88" s="165"/>
      <c r="M88" s="166"/>
      <c r="N88" s="166"/>
    </row>
    <row r="89" spans="1:14" ht="20.100000000000001" customHeight="1" x14ac:dyDescent="0.2">
      <c r="A89" s="162">
        <v>87</v>
      </c>
      <c r="B89" s="163" t="str">
        <f t="shared" si="2"/>
        <v/>
      </c>
      <c r="C89" s="163" t="str">
        <f t="shared" si="3"/>
        <v/>
      </c>
      <c r="D89" s="164"/>
      <c r="E89" s="165"/>
      <c r="F89" s="166"/>
      <c r="G89" s="167"/>
      <c r="H89" s="166"/>
      <c r="I89" s="165"/>
      <c r="J89" s="165"/>
      <c r="K89" s="165"/>
      <c r="L89" s="165"/>
      <c r="M89" s="166"/>
      <c r="N89" s="166"/>
    </row>
    <row r="90" spans="1:14" ht="20.100000000000001" customHeight="1" x14ac:dyDescent="0.2">
      <c r="A90" s="162">
        <v>88</v>
      </c>
      <c r="B90" s="163" t="str">
        <f t="shared" si="2"/>
        <v/>
      </c>
      <c r="C90" s="163" t="str">
        <f t="shared" si="3"/>
        <v/>
      </c>
      <c r="D90" s="164"/>
      <c r="E90" s="165"/>
      <c r="F90" s="166"/>
      <c r="G90" s="167"/>
      <c r="H90" s="166"/>
      <c r="I90" s="165"/>
      <c r="J90" s="165"/>
      <c r="K90" s="165"/>
      <c r="L90" s="165"/>
      <c r="M90" s="166"/>
      <c r="N90" s="166"/>
    </row>
    <row r="91" spans="1:14" ht="20.100000000000001" customHeight="1" x14ac:dyDescent="0.2">
      <c r="A91" s="162">
        <v>89</v>
      </c>
      <c r="B91" s="163" t="str">
        <f t="shared" si="2"/>
        <v/>
      </c>
      <c r="C91" s="163" t="str">
        <f t="shared" si="3"/>
        <v/>
      </c>
      <c r="D91" s="164"/>
      <c r="E91" s="165"/>
      <c r="F91" s="166"/>
      <c r="G91" s="167"/>
      <c r="H91" s="166"/>
      <c r="I91" s="165"/>
      <c r="J91" s="165"/>
      <c r="K91" s="165"/>
      <c r="L91" s="165"/>
      <c r="M91" s="166"/>
      <c r="N91" s="166"/>
    </row>
    <row r="92" spans="1:14" ht="20.100000000000001" customHeight="1" x14ac:dyDescent="0.2">
      <c r="A92" s="162">
        <v>90</v>
      </c>
      <c r="B92" s="163" t="str">
        <f t="shared" si="2"/>
        <v/>
      </c>
      <c r="C92" s="163" t="str">
        <f t="shared" si="3"/>
        <v/>
      </c>
      <c r="D92" s="164"/>
      <c r="E92" s="165"/>
      <c r="F92" s="166"/>
      <c r="G92" s="167"/>
      <c r="H92" s="166"/>
      <c r="I92" s="165"/>
      <c r="J92" s="165"/>
      <c r="K92" s="165"/>
      <c r="L92" s="165"/>
      <c r="M92" s="166"/>
      <c r="N92" s="166"/>
    </row>
    <row r="93" spans="1:14" ht="20.100000000000001" customHeight="1" x14ac:dyDescent="0.2">
      <c r="A93" s="162">
        <v>91</v>
      </c>
      <c r="B93" s="163" t="str">
        <f t="shared" si="2"/>
        <v/>
      </c>
      <c r="C93" s="163" t="str">
        <f t="shared" si="3"/>
        <v/>
      </c>
      <c r="D93" s="164"/>
      <c r="E93" s="165"/>
      <c r="F93" s="166"/>
      <c r="G93" s="167"/>
      <c r="H93" s="166"/>
      <c r="I93" s="165"/>
      <c r="J93" s="165"/>
      <c r="K93" s="165"/>
      <c r="L93" s="165"/>
      <c r="M93" s="166"/>
      <c r="N93" s="166"/>
    </row>
    <row r="94" spans="1:14" ht="20.100000000000001" customHeight="1" x14ac:dyDescent="0.2">
      <c r="A94" s="162">
        <v>92</v>
      </c>
      <c r="B94" s="163" t="str">
        <f t="shared" si="2"/>
        <v/>
      </c>
      <c r="C94" s="163" t="str">
        <f t="shared" si="3"/>
        <v/>
      </c>
      <c r="D94" s="164"/>
      <c r="E94" s="165"/>
      <c r="F94" s="166"/>
      <c r="G94" s="167"/>
      <c r="H94" s="166"/>
      <c r="I94" s="165"/>
      <c r="J94" s="165"/>
      <c r="K94" s="165"/>
      <c r="L94" s="165"/>
      <c r="M94" s="166"/>
      <c r="N94" s="166"/>
    </row>
    <row r="95" spans="1:14" ht="20.100000000000001" customHeight="1" x14ac:dyDescent="0.2">
      <c r="A95" s="162">
        <v>93</v>
      </c>
      <c r="B95" s="163" t="str">
        <f t="shared" si="2"/>
        <v/>
      </c>
      <c r="C95" s="163" t="str">
        <f t="shared" si="3"/>
        <v/>
      </c>
      <c r="D95" s="164"/>
      <c r="E95" s="165"/>
      <c r="F95" s="166"/>
      <c r="G95" s="167"/>
      <c r="H95" s="166"/>
      <c r="I95" s="165"/>
      <c r="J95" s="165"/>
      <c r="K95" s="165"/>
      <c r="L95" s="165"/>
      <c r="M95" s="166"/>
      <c r="N95" s="166"/>
    </row>
    <row r="96" spans="1:14" ht="20.100000000000001" customHeight="1" x14ac:dyDescent="0.2">
      <c r="A96" s="162">
        <v>94</v>
      </c>
      <c r="B96" s="163" t="str">
        <f t="shared" si="2"/>
        <v/>
      </c>
      <c r="C96" s="163" t="str">
        <f t="shared" si="3"/>
        <v/>
      </c>
      <c r="D96" s="164"/>
      <c r="E96" s="165"/>
      <c r="F96" s="166"/>
      <c r="G96" s="167"/>
      <c r="H96" s="166"/>
      <c r="I96" s="165"/>
      <c r="J96" s="165"/>
      <c r="K96" s="165"/>
      <c r="L96" s="165"/>
      <c r="M96" s="166"/>
      <c r="N96" s="166"/>
    </row>
    <row r="97" spans="1:14" ht="20.100000000000001" customHeight="1" x14ac:dyDescent="0.2">
      <c r="A97" s="162">
        <v>95</v>
      </c>
      <c r="B97" s="163" t="str">
        <f t="shared" si="2"/>
        <v/>
      </c>
      <c r="C97" s="163" t="str">
        <f t="shared" si="3"/>
        <v/>
      </c>
      <c r="D97" s="164"/>
      <c r="E97" s="165"/>
      <c r="F97" s="166"/>
      <c r="G97" s="167"/>
      <c r="H97" s="166"/>
      <c r="I97" s="165"/>
      <c r="J97" s="165"/>
      <c r="K97" s="165"/>
      <c r="L97" s="165"/>
      <c r="M97" s="166"/>
      <c r="N97" s="166"/>
    </row>
    <row r="98" spans="1:14" ht="20.100000000000001" customHeight="1" x14ac:dyDescent="0.2">
      <c r="A98" s="162">
        <v>96</v>
      </c>
      <c r="B98" s="163" t="str">
        <f t="shared" si="2"/>
        <v/>
      </c>
      <c r="C98" s="163" t="str">
        <f t="shared" si="3"/>
        <v/>
      </c>
      <c r="D98" s="164"/>
      <c r="E98" s="165"/>
      <c r="F98" s="166"/>
      <c r="G98" s="167"/>
      <c r="H98" s="166"/>
      <c r="I98" s="165"/>
      <c r="J98" s="165"/>
      <c r="K98" s="165"/>
      <c r="L98" s="165"/>
      <c r="M98" s="166"/>
      <c r="N98" s="166"/>
    </row>
    <row r="99" spans="1:14" ht="20.100000000000001" customHeight="1" x14ac:dyDescent="0.2">
      <c r="A99" s="162">
        <v>97</v>
      </c>
      <c r="B99" s="163" t="str">
        <f t="shared" si="2"/>
        <v/>
      </c>
      <c r="C99" s="163" t="str">
        <f t="shared" si="3"/>
        <v/>
      </c>
      <c r="D99" s="164"/>
      <c r="E99" s="165"/>
      <c r="F99" s="166"/>
      <c r="G99" s="167"/>
      <c r="H99" s="166"/>
      <c r="I99" s="165"/>
      <c r="J99" s="165"/>
      <c r="K99" s="165"/>
      <c r="L99" s="165"/>
      <c r="M99" s="166"/>
      <c r="N99" s="166"/>
    </row>
    <row r="100" spans="1:14" ht="20.100000000000001" customHeight="1" x14ac:dyDescent="0.2">
      <c r="A100" s="162">
        <v>98</v>
      </c>
      <c r="B100" s="163" t="str">
        <f t="shared" si="2"/>
        <v/>
      </c>
      <c r="C100" s="163" t="str">
        <f t="shared" si="3"/>
        <v/>
      </c>
      <c r="D100" s="164"/>
      <c r="E100" s="165"/>
      <c r="F100" s="166"/>
      <c r="G100" s="167"/>
      <c r="H100" s="166"/>
      <c r="I100" s="165"/>
      <c r="J100" s="165"/>
      <c r="K100" s="165"/>
      <c r="L100" s="165"/>
      <c r="M100" s="166"/>
      <c r="N100" s="166"/>
    </row>
    <row r="101" spans="1:14" ht="20.100000000000001" customHeight="1" x14ac:dyDescent="0.2">
      <c r="A101" s="162">
        <v>99</v>
      </c>
      <c r="B101" s="163" t="str">
        <f t="shared" si="2"/>
        <v/>
      </c>
      <c r="C101" s="163" t="str">
        <f t="shared" si="3"/>
        <v/>
      </c>
      <c r="D101" s="164"/>
      <c r="E101" s="165"/>
      <c r="F101" s="166"/>
      <c r="G101" s="167"/>
      <c r="H101" s="166"/>
      <c r="I101" s="165"/>
      <c r="J101" s="165"/>
      <c r="K101" s="165"/>
      <c r="L101" s="165"/>
      <c r="M101" s="166"/>
      <c r="N101" s="166"/>
    </row>
    <row r="102" spans="1:14" ht="20.100000000000001" customHeight="1" x14ac:dyDescent="0.2">
      <c r="A102" s="162">
        <v>100</v>
      </c>
      <c r="B102" s="163" t="str">
        <f t="shared" si="2"/>
        <v/>
      </c>
      <c r="C102" s="163" t="str">
        <f t="shared" si="3"/>
        <v/>
      </c>
      <c r="D102" s="164"/>
      <c r="E102" s="165"/>
      <c r="F102" s="166"/>
      <c r="G102" s="167"/>
      <c r="H102" s="166"/>
      <c r="I102" s="165"/>
      <c r="J102" s="165"/>
      <c r="K102" s="165"/>
      <c r="L102" s="165"/>
      <c r="M102" s="166"/>
      <c r="N102" s="166"/>
    </row>
    <row r="103" spans="1:14" ht="20.100000000000001" customHeight="1" x14ac:dyDescent="0.2">
      <c r="A103" s="162">
        <v>101</v>
      </c>
      <c r="B103" s="163" t="str">
        <f t="shared" si="2"/>
        <v/>
      </c>
      <c r="C103" s="163" t="str">
        <f t="shared" si="3"/>
        <v/>
      </c>
      <c r="D103" s="164"/>
      <c r="E103" s="165"/>
      <c r="F103" s="166"/>
      <c r="G103" s="167"/>
      <c r="H103" s="166"/>
      <c r="I103" s="165"/>
      <c r="J103" s="165"/>
      <c r="K103" s="165"/>
      <c r="L103" s="165"/>
      <c r="M103" s="166"/>
      <c r="N103" s="166"/>
    </row>
    <row r="104" spans="1:14" ht="20.100000000000001" customHeight="1" x14ac:dyDescent="0.2">
      <c r="A104" s="162">
        <v>102</v>
      </c>
      <c r="B104" s="163" t="str">
        <f t="shared" si="2"/>
        <v/>
      </c>
      <c r="C104" s="163" t="str">
        <f t="shared" si="3"/>
        <v/>
      </c>
      <c r="D104" s="164"/>
      <c r="E104" s="165"/>
      <c r="F104" s="166"/>
      <c r="G104" s="167"/>
      <c r="H104" s="166"/>
      <c r="I104" s="165"/>
      <c r="J104" s="165"/>
      <c r="K104" s="165"/>
      <c r="L104" s="165"/>
      <c r="M104" s="166"/>
      <c r="N104" s="166"/>
    </row>
    <row r="105" spans="1:14" ht="20.100000000000001" customHeight="1" x14ac:dyDescent="0.2">
      <c r="A105" s="162">
        <v>103</v>
      </c>
      <c r="B105" s="163" t="str">
        <f t="shared" si="2"/>
        <v/>
      </c>
      <c r="C105" s="163" t="str">
        <f t="shared" si="3"/>
        <v/>
      </c>
      <c r="D105" s="164"/>
      <c r="E105" s="165"/>
      <c r="F105" s="166"/>
      <c r="G105" s="167"/>
      <c r="H105" s="166"/>
      <c r="I105" s="165"/>
      <c r="J105" s="165"/>
      <c r="K105" s="165"/>
      <c r="L105" s="165"/>
      <c r="M105" s="166"/>
      <c r="N105" s="166"/>
    </row>
    <row r="106" spans="1:14" ht="20.100000000000001" customHeight="1" x14ac:dyDescent="0.2">
      <c r="A106" s="162">
        <v>104</v>
      </c>
      <c r="B106" s="163" t="str">
        <f t="shared" si="2"/>
        <v/>
      </c>
      <c r="C106" s="163" t="str">
        <f t="shared" si="3"/>
        <v/>
      </c>
      <c r="D106" s="164"/>
      <c r="E106" s="165"/>
      <c r="F106" s="166"/>
      <c r="G106" s="167"/>
      <c r="H106" s="166"/>
      <c r="I106" s="165"/>
      <c r="J106" s="165"/>
      <c r="K106" s="165"/>
      <c r="L106" s="165"/>
      <c r="M106" s="166"/>
      <c r="N106" s="166"/>
    </row>
    <row r="107" spans="1:14" ht="20.100000000000001" customHeight="1" x14ac:dyDescent="0.2">
      <c r="A107" s="162">
        <v>105</v>
      </c>
      <c r="B107" s="163" t="str">
        <f t="shared" si="2"/>
        <v/>
      </c>
      <c r="C107" s="163" t="str">
        <f t="shared" si="3"/>
        <v/>
      </c>
      <c r="D107" s="164"/>
      <c r="E107" s="165"/>
      <c r="F107" s="166"/>
      <c r="G107" s="167"/>
      <c r="H107" s="166"/>
      <c r="I107" s="165"/>
      <c r="J107" s="165"/>
      <c r="K107" s="165"/>
      <c r="L107" s="165"/>
      <c r="M107" s="166"/>
      <c r="N107" s="166"/>
    </row>
    <row r="108" spans="1:14" ht="20.100000000000001" customHeight="1" x14ac:dyDescent="0.2">
      <c r="A108" s="162">
        <v>106</v>
      </c>
      <c r="B108" s="163" t="str">
        <f t="shared" si="2"/>
        <v/>
      </c>
      <c r="C108" s="163" t="str">
        <f t="shared" si="3"/>
        <v/>
      </c>
      <c r="D108" s="164"/>
      <c r="E108" s="165"/>
      <c r="F108" s="166"/>
      <c r="G108" s="167"/>
      <c r="H108" s="166"/>
      <c r="I108" s="165"/>
      <c r="J108" s="165"/>
      <c r="K108" s="165"/>
      <c r="L108" s="165"/>
      <c r="M108" s="166"/>
      <c r="N108" s="166"/>
    </row>
    <row r="109" spans="1:14" ht="20.100000000000001" customHeight="1" x14ac:dyDescent="0.2">
      <c r="A109" s="162">
        <v>107</v>
      </c>
      <c r="B109" s="163" t="str">
        <f t="shared" si="2"/>
        <v/>
      </c>
      <c r="C109" s="163" t="str">
        <f t="shared" si="3"/>
        <v/>
      </c>
      <c r="D109" s="164"/>
      <c r="E109" s="165"/>
      <c r="F109" s="166"/>
      <c r="G109" s="167"/>
      <c r="H109" s="166"/>
      <c r="I109" s="165"/>
      <c r="J109" s="165"/>
      <c r="K109" s="165"/>
      <c r="L109" s="165"/>
      <c r="M109" s="166"/>
      <c r="N109" s="166"/>
    </row>
    <row r="110" spans="1:14" ht="20.100000000000001" customHeight="1" x14ac:dyDescent="0.2">
      <c r="A110" s="162">
        <v>108</v>
      </c>
      <c r="B110" s="163" t="str">
        <f t="shared" si="2"/>
        <v/>
      </c>
      <c r="C110" s="163" t="str">
        <f t="shared" si="3"/>
        <v/>
      </c>
      <c r="D110" s="164"/>
      <c r="E110" s="165"/>
      <c r="F110" s="166"/>
      <c r="G110" s="167"/>
      <c r="H110" s="166"/>
      <c r="I110" s="165"/>
      <c r="J110" s="165"/>
      <c r="K110" s="165"/>
      <c r="L110" s="165"/>
      <c r="M110" s="166"/>
      <c r="N110" s="166"/>
    </row>
    <row r="111" spans="1:14" ht="20.100000000000001" customHeight="1" x14ac:dyDescent="0.2">
      <c r="A111" s="162">
        <v>109</v>
      </c>
      <c r="B111" s="163" t="str">
        <f t="shared" si="2"/>
        <v/>
      </c>
      <c r="C111" s="163" t="str">
        <f t="shared" si="3"/>
        <v/>
      </c>
      <c r="D111" s="164"/>
      <c r="E111" s="165"/>
      <c r="F111" s="166"/>
      <c r="G111" s="167"/>
      <c r="H111" s="166"/>
      <c r="I111" s="165"/>
      <c r="J111" s="165"/>
      <c r="K111" s="165"/>
      <c r="L111" s="165"/>
      <c r="M111" s="166"/>
      <c r="N111" s="166"/>
    </row>
    <row r="112" spans="1:14" ht="20.100000000000001" customHeight="1" x14ac:dyDescent="0.2">
      <c r="A112" s="162">
        <v>110</v>
      </c>
      <c r="B112" s="163" t="str">
        <f t="shared" si="2"/>
        <v/>
      </c>
      <c r="C112" s="163" t="str">
        <f t="shared" si="3"/>
        <v/>
      </c>
      <c r="D112" s="164"/>
      <c r="E112" s="165"/>
      <c r="F112" s="166"/>
      <c r="G112" s="167"/>
      <c r="H112" s="166"/>
      <c r="I112" s="165"/>
      <c r="J112" s="165"/>
      <c r="K112" s="165"/>
      <c r="L112" s="165"/>
      <c r="M112" s="166"/>
      <c r="N112" s="166"/>
    </row>
    <row r="113" spans="1:14" ht="20.100000000000001" customHeight="1" x14ac:dyDescent="0.2">
      <c r="A113" s="162">
        <v>111</v>
      </c>
      <c r="B113" s="163" t="str">
        <f t="shared" si="2"/>
        <v/>
      </c>
      <c r="C113" s="163" t="str">
        <f t="shared" si="3"/>
        <v/>
      </c>
      <c r="D113" s="164"/>
      <c r="E113" s="165"/>
      <c r="F113" s="166"/>
      <c r="G113" s="167"/>
      <c r="H113" s="166"/>
      <c r="I113" s="165"/>
      <c r="J113" s="165"/>
      <c r="K113" s="165"/>
      <c r="L113" s="165"/>
      <c r="M113" s="166"/>
      <c r="N113" s="166"/>
    </row>
    <row r="114" spans="1:14" ht="20.100000000000001" customHeight="1" x14ac:dyDescent="0.2">
      <c r="A114" s="162">
        <v>112</v>
      </c>
      <c r="B114" s="163" t="str">
        <f t="shared" si="2"/>
        <v/>
      </c>
      <c r="C114" s="163" t="str">
        <f t="shared" si="3"/>
        <v/>
      </c>
      <c r="D114" s="164"/>
      <c r="E114" s="165"/>
      <c r="F114" s="166"/>
      <c r="G114" s="167"/>
      <c r="H114" s="166"/>
      <c r="I114" s="165"/>
      <c r="J114" s="165"/>
      <c r="K114" s="165"/>
      <c r="L114" s="165"/>
      <c r="M114" s="166"/>
      <c r="N114" s="166"/>
    </row>
    <row r="115" spans="1:14" ht="20.100000000000001" customHeight="1" x14ac:dyDescent="0.2">
      <c r="A115" s="162">
        <v>113</v>
      </c>
      <c r="B115" s="163" t="str">
        <f t="shared" si="2"/>
        <v/>
      </c>
      <c r="C115" s="163" t="str">
        <f t="shared" si="3"/>
        <v/>
      </c>
      <c r="D115" s="164"/>
      <c r="E115" s="165"/>
      <c r="F115" s="166"/>
      <c r="G115" s="167"/>
      <c r="H115" s="166"/>
      <c r="I115" s="165"/>
      <c r="J115" s="165"/>
      <c r="K115" s="165"/>
      <c r="L115" s="165"/>
      <c r="M115" s="166"/>
      <c r="N115" s="166"/>
    </row>
    <row r="116" spans="1:14" ht="20.100000000000001" customHeight="1" x14ac:dyDescent="0.2">
      <c r="A116" s="162">
        <v>114</v>
      </c>
      <c r="B116" s="163" t="str">
        <f t="shared" si="2"/>
        <v/>
      </c>
      <c r="C116" s="163" t="str">
        <f t="shared" si="3"/>
        <v/>
      </c>
      <c r="D116" s="164"/>
      <c r="E116" s="165"/>
      <c r="F116" s="166"/>
      <c r="G116" s="167"/>
      <c r="H116" s="166"/>
      <c r="I116" s="165"/>
      <c r="J116" s="165"/>
      <c r="K116" s="165"/>
      <c r="L116" s="165"/>
      <c r="M116" s="166"/>
      <c r="N116" s="166"/>
    </row>
    <row r="117" spans="1:14" ht="20.100000000000001" customHeight="1" x14ac:dyDescent="0.2">
      <c r="A117" s="162">
        <v>115</v>
      </c>
      <c r="B117" s="163" t="str">
        <f t="shared" si="2"/>
        <v/>
      </c>
      <c r="C117" s="163" t="str">
        <f t="shared" si="3"/>
        <v/>
      </c>
      <c r="D117" s="164"/>
      <c r="E117" s="165"/>
      <c r="F117" s="166"/>
      <c r="G117" s="167"/>
      <c r="H117" s="166"/>
      <c r="I117" s="165"/>
      <c r="J117" s="165"/>
      <c r="K117" s="165"/>
      <c r="L117" s="165"/>
      <c r="M117" s="166"/>
      <c r="N117" s="166"/>
    </row>
    <row r="118" spans="1:14" ht="20.100000000000001" customHeight="1" x14ac:dyDescent="0.2">
      <c r="A118" s="162">
        <v>116</v>
      </c>
      <c r="B118" s="163" t="str">
        <f t="shared" si="2"/>
        <v/>
      </c>
      <c r="C118" s="163" t="str">
        <f t="shared" si="3"/>
        <v/>
      </c>
      <c r="D118" s="164"/>
      <c r="E118" s="165"/>
      <c r="F118" s="166"/>
      <c r="G118" s="167"/>
      <c r="H118" s="166"/>
      <c r="I118" s="165"/>
      <c r="J118" s="165"/>
      <c r="K118" s="165"/>
      <c r="L118" s="165"/>
      <c r="M118" s="166"/>
      <c r="N118" s="166"/>
    </row>
    <row r="119" spans="1:14" ht="20.100000000000001" customHeight="1" x14ac:dyDescent="0.2">
      <c r="A119" s="162">
        <v>117</v>
      </c>
      <c r="B119" s="163" t="str">
        <f t="shared" si="2"/>
        <v/>
      </c>
      <c r="C119" s="163" t="str">
        <f t="shared" si="3"/>
        <v/>
      </c>
      <c r="D119" s="164"/>
      <c r="E119" s="165"/>
      <c r="F119" s="166"/>
      <c r="G119" s="167"/>
      <c r="H119" s="166"/>
      <c r="I119" s="165"/>
      <c r="J119" s="165"/>
      <c r="K119" s="165"/>
      <c r="L119" s="165"/>
      <c r="M119" s="166"/>
      <c r="N119" s="166"/>
    </row>
    <row r="120" spans="1:14" ht="20.100000000000001" customHeight="1" x14ac:dyDescent="0.2">
      <c r="A120" s="162">
        <v>118</v>
      </c>
      <c r="B120" s="163" t="str">
        <f t="shared" si="2"/>
        <v/>
      </c>
      <c r="C120" s="163" t="str">
        <f t="shared" si="3"/>
        <v/>
      </c>
      <c r="D120" s="164"/>
      <c r="E120" s="165"/>
      <c r="F120" s="166"/>
      <c r="G120" s="167"/>
      <c r="H120" s="166"/>
      <c r="I120" s="165"/>
      <c r="J120" s="165"/>
      <c r="K120" s="165"/>
      <c r="L120" s="165"/>
      <c r="M120" s="166"/>
      <c r="N120" s="166"/>
    </row>
    <row r="121" spans="1:14" ht="20.100000000000001" customHeight="1" x14ac:dyDescent="0.2">
      <c r="A121" s="162">
        <v>119</v>
      </c>
      <c r="B121" s="163" t="str">
        <f t="shared" si="2"/>
        <v/>
      </c>
      <c r="C121" s="163" t="str">
        <f t="shared" si="3"/>
        <v/>
      </c>
      <c r="D121" s="164"/>
      <c r="E121" s="165"/>
      <c r="F121" s="166"/>
      <c r="G121" s="167"/>
      <c r="H121" s="166"/>
      <c r="I121" s="165"/>
      <c r="J121" s="165"/>
      <c r="K121" s="165"/>
      <c r="L121" s="165"/>
      <c r="M121" s="166"/>
      <c r="N121" s="166"/>
    </row>
    <row r="122" spans="1:14" ht="20.100000000000001" customHeight="1" x14ac:dyDescent="0.2">
      <c r="A122" s="162">
        <v>120</v>
      </c>
      <c r="B122" s="163" t="str">
        <f t="shared" si="2"/>
        <v/>
      </c>
      <c r="C122" s="163" t="str">
        <f t="shared" si="3"/>
        <v/>
      </c>
      <c r="D122" s="164"/>
      <c r="E122" s="165"/>
      <c r="F122" s="166"/>
      <c r="G122" s="167"/>
      <c r="H122" s="166"/>
      <c r="I122" s="165"/>
      <c r="J122" s="165"/>
      <c r="K122" s="165"/>
      <c r="L122" s="165"/>
      <c r="M122" s="166"/>
      <c r="N122" s="166"/>
    </row>
    <row r="123" spans="1:14" ht="20.100000000000001" customHeight="1" x14ac:dyDescent="0.2">
      <c r="A123" s="162">
        <v>121</v>
      </c>
      <c r="B123" s="163" t="str">
        <f t="shared" si="2"/>
        <v/>
      </c>
      <c r="C123" s="163" t="str">
        <f t="shared" si="3"/>
        <v/>
      </c>
      <c r="D123" s="164"/>
      <c r="E123" s="165"/>
      <c r="F123" s="166"/>
      <c r="G123" s="167"/>
      <c r="H123" s="166"/>
      <c r="I123" s="165"/>
      <c r="J123" s="165"/>
      <c r="K123" s="165"/>
      <c r="L123" s="165"/>
      <c r="M123" s="166"/>
      <c r="N123" s="166"/>
    </row>
    <row r="124" spans="1:14" ht="20.100000000000001" customHeight="1" x14ac:dyDescent="0.2">
      <c r="A124" s="162">
        <v>122</v>
      </c>
      <c r="B124" s="163" t="str">
        <f t="shared" si="2"/>
        <v/>
      </c>
      <c r="C124" s="163" t="str">
        <f t="shared" si="3"/>
        <v/>
      </c>
      <c r="D124" s="164"/>
      <c r="E124" s="165"/>
      <c r="F124" s="166"/>
      <c r="G124" s="167"/>
      <c r="H124" s="166"/>
      <c r="I124" s="165"/>
      <c r="J124" s="165"/>
      <c r="K124" s="165"/>
      <c r="L124" s="165"/>
      <c r="M124" s="166"/>
      <c r="N124" s="166"/>
    </row>
    <row r="125" spans="1:14" ht="20.100000000000001" customHeight="1" x14ac:dyDescent="0.2">
      <c r="A125" s="162">
        <v>123</v>
      </c>
      <c r="B125" s="163" t="str">
        <f t="shared" si="2"/>
        <v/>
      </c>
      <c r="C125" s="163" t="str">
        <f t="shared" si="3"/>
        <v/>
      </c>
      <c r="D125" s="164"/>
      <c r="E125" s="165"/>
      <c r="F125" s="166"/>
      <c r="G125" s="167"/>
      <c r="H125" s="166"/>
      <c r="I125" s="165"/>
      <c r="J125" s="165"/>
      <c r="K125" s="165"/>
      <c r="L125" s="165"/>
      <c r="M125" s="166"/>
      <c r="N125" s="166"/>
    </row>
    <row r="126" spans="1:14" ht="20.100000000000001" customHeight="1" x14ac:dyDescent="0.2">
      <c r="A126" s="162">
        <v>124</v>
      </c>
      <c r="B126" s="163" t="str">
        <f t="shared" si="2"/>
        <v/>
      </c>
      <c r="C126" s="163" t="str">
        <f t="shared" si="3"/>
        <v/>
      </c>
      <c r="D126" s="164"/>
      <c r="E126" s="165"/>
      <c r="F126" s="166"/>
      <c r="G126" s="167"/>
      <c r="H126" s="166"/>
      <c r="I126" s="165"/>
      <c r="J126" s="165"/>
      <c r="K126" s="165"/>
      <c r="L126" s="165"/>
      <c r="M126" s="166"/>
      <c r="N126" s="166"/>
    </row>
    <row r="127" spans="1:14" ht="20.100000000000001" customHeight="1" x14ac:dyDescent="0.2">
      <c r="A127" s="162">
        <v>125</v>
      </c>
      <c r="B127" s="163" t="str">
        <f t="shared" si="2"/>
        <v/>
      </c>
      <c r="C127" s="163" t="str">
        <f t="shared" si="3"/>
        <v/>
      </c>
      <c r="D127" s="164"/>
      <c r="E127" s="165"/>
      <c r="F127" s="166"/>
      <c r="G127" s="167"/>
      <c r="H127" s="166"/>
      <c r="I127" s="165"/>
      <c r="J127" s="165"/>
      <c r="K127" s="165"/>
      <c r="L127" s="165"/>
      <c r="M127" s="166"/>
      <c r="N127" s="166"/>
    </row>
    <row r="128" spans="1:14" ht="20.100000000000001" customHeight="1" x14ac:dyDescent="0.2">
      <c r="A128" s="162">
        <v>126</v>
      </c>
      <c r="B128" s="163" t="str">
        <f t="shared" si="2"/>
        <v/>
      </c>
      <c r="C128" s="163" t="str">
        <f t="shared" si="3"/>
        <v/>
      </c>
      <c r="D128" s="164"/>
      <c r="E128" s="165"/>
      <c r="F128" s="166"/>
      <c r="G128" s="167"/>
      <c r="H128" s="166"/>
      <c r="I128" s="165"/>
      <c r="J128" s="165"/>
      <c r="K128" s="165"/>
      <c r="L128" s="165"/>
      <c r="M128" s="166"/>
      <c r="N128" s="166"/>
    </row>
    <row r="129" spans="1:14" ht="20.100000000000001" customHeight="1" x14ac:dyDescent="0.2">
      <c r="A129" s="162">
        <v>127</v>
      </c>
      <c r="B129" s="163" t="str">
        <f t="shared" si="2"/>
        <v/>
      </c>
      <c r="C129" s="163" t="str">
        <f t="shared" si="3"/>
        <v/>
      </c>
      <c r="D129" s="164"/>
      <c r="E129" s="165"/>
      <c r="F129" s="166"/>
      <c r="G129" s="167"/>
      <c r="H129" s="166"/>
      <c r="I129" s="165"/>
      <c r="J129" s="165"/>
      <c r="K129" s="165"/>
      <c r="L129" s="165"/>
      <c r="M129" s="166"/>
      <c r="N129" s="166"/>
    </row>
    <row r="130" spans="1:14" ht="20.100000000000001" customHeight="1" x14ac:dyDescent="0.2">
      <c r="A130" s="162">
        <v>128</v>
      </c>
      <c r="B130" s="163" t="str">
        <f t="shared" si="2"/>
        <v/>
      </c>
      <c r="C130" s="163" t="str">
        <f t="shared" si="3"/>
        <v/>
      </c>
      <c r="D130" s="164"/>
      <c r="E130" s="165"/>
      <c r="F130" s="166"/>
      <c r="G130" s="167"/>
      <c r="H130" s="166"/>
      <c r="I130" s="165"/>
      <c r="J130" s="165"/>
      <c r="K130" s="165"/>
      <c r="L130" s="165"/>
      <c r="M130" s="166"/>
      <c r="N130" s="166"/>
    </row>
    <row r="131" spans="1:14" ht="20.100000000000001" customHeight="1" x14ac:dyDescent="0.2">
      <c r="A131" s="162">
        <v>129</v>
      </c>
      <c r="B131" s="163" t="str">
        <f t="shared" si="2"/>
        <v/>
      </c>
      <c r="C131" s="163" t="str">
        <f t="shared" si="3"/>
        <v/>
      </c>
      <c r="D131" s="164"/>
      <c r="E131" s="165"/>
      <c r="F131" s="166"/>
      <c r="G131" s="167"/>
      <c r="H131" s="166"/>
      <c r="I131" s="165"/>
      <c r="J131" s="165"/>
      <c r="K131" s="165"/>
      <c r="L131" s="165"/>
      <c r="M131" s="166"/>
      <c r="N131" s="166"/>
    </row>
    <row r="132" spans="1:14" ht="20.100000000000001" customHeight="1" x14ac:dyDescent="0.2">
      <c r="A132" s="162">
        <v>130</v>
      </c>
      <c r="B132" s="163" t="str">
        <f t="shared" ref="B132:B195" si="4">IF(D132&lt;&gt;"",YEAR(D132),"")</f>
        <v/>
      </c>
      <c r="C132" s="163" t="str">
        <f t="shared" ref="C132:C195" si="5">IF(D132&lt;&gt;"",MONTH(D132),"")</f>
        <v/>
      </c>
      <c r="D132" s="164"/>
      <c r="E132" s="165"/>
      <c r="F132" s="166"/>
      <c r="G132" s="167"/>
      <c r="H132" s="166"/>
      <c r="I132" s="165"/>
      <c r="J132" s="165"/>
      <c r="K132" s="165"/>
      <c r="L132" s="165"/>
      <c r="M132" s="166"/>
      <c r="N132" s="166"/>
    </row>
    <row r="133" spans="1:14" ht="20.100000000000001" customHeight="1" x14ac:dyDescent="0.2">
      <c r="A133" s="162">
        <v>131</v>
      </c>
      <c r="B133" s="163" t="str">
        <f t="shared" si="4"/>
        <v/>
      </c>
      <c r="C133" s="163" t="str">
        <f t="shared" si="5"/>
        <v/>
      </c>
      <c r="D133" s="164"/>
      <c r="E133" s="165"/>
      <c r="F133" s="166"/>
      <c r="G133" s="167"/>
      <c r="H133" s="166"/>
      <c r="I133" s="165"/>
      <c r="J133" s="165"/>
      <c r="K133" s="165"/>
      <c r="L133" s="165"/>
      <c r="M133" s="166"/>
      <c r="N133" s="166"/>
    </row>
    <row r="134" spans="1:14" ht="20.100000000000001" customHeight="1" x14ac:dyDescent="0.2">
      <c r="A134" s="162">
        <v>132</v>
      </c>
      <c r="B134" s="163" t="str">
        <f t="shared" si="4"/>
        <v/>
      </c>
      <c r="C134" s="163" t="str">
        <f t="shared" si="5"/>
        <v/>
      </c>
      <c r="D134" s="164"/>
      <c r="E134" s="165"/>
      <c r="F134" s="166"/>
      <c r="G134" s="167"/>
      <c r="H134" s="166"/>
      <c r="I134" s="165"/>
      <c r="J134" s="165"/>
      <c r="K134" s="165"/>
      <c r="L134" s="165"/>
      <c r="M134" s="166"/>
      <c r="N134" s="166"/>
    </row>
    <row r="135" spans="1:14" ht="20.100000000000001" customHeight="1" x14ac:dyDescent="0.2">
      <c r="A135" s="162">
        <v>133</v>
      </c>
      <c r="B135" s="163" t="str">
        <f t="shared" si="4"/>
        <v/>
      </c>
      <c r="C135" s="163" t="str">
        <f t="shared" si="5"/>
        <v/>
      </c>
      <c r="D135" s="164"/>
      <c r="E135" s="165"/>
      <c r="F135" s="166"/>
      <c r="G135" s="167"/>
      <c r="H135" s="166"/>
      <c r="I135" s="165"/>
      <c r="J135" s="165"/>
      <c r="K135" s="165"/>
      <c r="L135" s="165"/>
      <c r="M135" s="166"/>
      <c r="N135" s="166"/>
    </row>
    <row r="136" spans="1:14" ht="20.100000000000001" customHeight="1" x14ac:dyDescent="0.2">
      <c r="A136" s="162">
        <v>134</v>
      </c>
      <c r="B136" s="163" t="str">
        <f t="shared" si="4"/>
        <v/>
      </c>
      <c r="C136" s="163" t="str">
        <f t="shared" si="5"/>
        <v/>
      </c>
      <c r="D136" s="164"/>
      <c r="E136" s="165"/>
      <c r="F136" s="166"/>
      <c r="G136" s="167"/>
      <c r="H136" s="166"/>
      <c r="I136" s="165"/>
      <c r="J136" s="165"/>
      <c r="K136" s="165"/>
      <c r="L136" s="165"/>
      <c r="M136" s="166"/>
      <c r="N136" s="166"/>
    </row>
    <row r="137" spans="1:14" ht="20.100000000000001" customHeight="1" x14ac:dyDescent="0.2">
      <c r="A137" s="162">
        <v>135</v>
      </c>
      <c r="B137" s="163" t="str">
        <f t="shared" si="4"/>
        <v/>
      </c>
      <c r="C137" s="163" t="str">
        <f t="shared" si="5"/>
        <v/>
      </c>
      <c r="D137" s="164"/>
      <c r="E137" s="165"/>
      <c r="F137" s="166"/>
      <c r="G137" s="167"/>
      <c r="H137" s="166"/>
      <c r="I137" s="165"/>
      <c r="J137" s="165"/>
      <c r="K137" s="165"/>
      <c r="L137" s="165"/>
      <c r="M137" s="166"/>
      <c r="N137" s="166"/>
    </row>
    <row r="138" spans="1:14" ht="20.100000000000001" customHeight="1" x14ac:dyDescent="0.2">
      <c r="A138" s="162">
        <v>136</v>
      </c>
      <c r="B138" s="163" t="str">
        <f t="shared" si="4"/>
        <v/>
      </c>
      <c r="C138" s="163" t="str">
        <f t="shared" si="5"/>
        <v/>
      </c>
      <c r="D138" s="164"/>
      <c r="E138" s="165"/>
      <c r="F138" s="166"/>
      <c r="G138" s="167"/>
      <c r="H138" s="166"/>
      <c r="I138" s="165"/>
      <c r="J138" s="165"/>
      <c r="K138" s="165"/>
      <c r="L138" s="165"/>
      <c r="M138" s="166"/>
      <c r="N138" s="166"/>
    </row>
    <row r="139" spans="1:14" ht="20.100000000000001" customHeight="1" x14ac:dyDescent="0.2">
      <c r="A139" s="162">
        <v>137</v>
      </c>
      <c r="B139" s="163" t="str">
        <f t="shared" si="4"/>
        <v/>
      </c>
      <c r="C139" s="163" t="str">
        <f t="shared" si="5"/>
        <v/>
      </c>
      <c r="D139" s="164"/>
      <c r="E139" s="165"/>
      <c r="F139" s="166"/>
      <c r="G139" s="167"/>
      <c r="H139" s="166"/>
      <c r="I139" s="165"/>
      <c r="J139" s="165"/>
      <c r="K139" s="165"/>
      <c r="L139" s="165"/>
      <c r="M139" s="166"/>
      <c r="N139" s="166"/>
    </row>
    <row r="140" spans="1:14" ht="20.100000000000001" customHeight="1" x14ac:dyDescent="0.2">
      <c r="A140" s="162">
        <v>138</v>
      </c>
      <c r="B140" s="163" t="str">
        <f t="shared" si="4"/>
        <v/>
      </c>
      <c r="C140" s="163" t="str">
        <f t="shared" si="5"/>
        <v/>
      </c>
      <c r="D140" s="164"/>
      <c r="E140" s="165"/>
      <c r="F140" s="166"/>
      <c r="G140" s="167"/>
      <c r="H140" s="166"/>
      <c r="I140" s="165"/>
      <c r="J140" s="165"/>
      <c r="K140" s="165"/>
      <c r="L140" s="165"/>
      <c r="M140" s="166"/>
      <c r="N140" s="166"/>
    </row>
    <row r="141" spans="1:14" ht="20.100000000000001" customHeight="1" x14ac:dyDescent="0.2">
      <c r="A141" s="162">
        <v>139</v>
      </c>
      <c r="B141" s="163" t="str">
        <f t="shared" si="4"/>
        <v/>
      </c>
      <c r="C141" s="163" t="str">
        <f t="shared" si="5"/>
        <v/>
      </c>
      <c r="D141" s="164"/>
      <c r="E141" s="165"/>
      <c r="F141" s="166"/>
      <c r="G141" s="167"/>
      <c r="H141" s="166"/>
      <c r="I141" s="165"/>
      <c r="J141" s="165"/>
      <c r="K141" s="165"/>
      <c r="L141" s="165"/>
      <c r="M141" s="166"/>
      <c r="N141" s="166"/>
    </row>
    <row r="142" spans="1:14" ht="20.100000000000001" customHeight="1" x14ac:dyDescent="0.2">
      <c r="A142" s="162">
        <v>140</v>
      </c>
      <c r="B142" s="163" t="str">
        <f t="shared" si="4"/>
        <v/>
      </c>
      <c r="C142" s="163" t="str">
        <f t="shared" si="5"/>
        <v/>
      </c>
      <c r="D142" s="164"/>
      <c r="E142" s="165"/>
      <c r="F142" s="166"/>
      <c r="G142" s="167"/>
      <c r="H142" s="166"/>
      <c r="I142" s="165"/>
      <c r="J142" s="165"/>
      <c r="K142" s="165"/>
      <c r="L142" s="165"/>
      <c r="M142" s="166"/>
      <c r="N142" s="166"/>
    </row>
    <row r="143" spans="1:14" ht="20.100000000000001" customHeight="1" x14ac:dyDescent="0.2">
      <c r="A143" s="162">
        <v>141</v>
      </c>
      <c r="B143" s="163" t="str">
        <f t="shared" si="4"/>
        <v/>
      </c>
      <c r="C143" s="163" t="str">
        <f t="shared" si="5"/>
        <v/>
      </c>
      <c r="D143" s="164"/>
      <c r="E143" s="165"/>
      <c r="F143" s="166"/>
      <c r="G143" s="167"/>
      <c r="H143" s="166"/>
      <c r="I143" s="165"/>
      <c r="J143" s="165"/>
      <c r="K143" s="165"/>
      <c r="L143" s="165"/>
      <c r="M143" s="166"/>
      <c r="N143" s="166"/>
    </row>
    <row r="144" spans="1:14" ht="20.100000000000001" customHeight="1" x14ac:dyDescent="0.2">
      <c r="A144" s="162">
        <v>142</v>
      </c>
      <c r="B144" s="163" t="str">
        <f t="shared" si="4"/>
        <v/>
      </c>
      <c r="C144" s="163" t="str">
        <f t="shared" si="5"/>
        <v/>
      </c>
      <c r="D144" s="164"/>
      <c r="E144" s="165"/>
      <c r="F144" s="166"/>
      <c r="G144" s="167"/>
      <c r="H144" s="166"/>
      <c r="I144" s="165"/>
      <c r="J144" s="165"/>
      <c r="K144" s="165"/>
      <c r="L144" s="165"/>
      <c r="M144" s="166"/>
      <c r="N144" s="166"/>
    </row>
    <row r="145" spans="1:14" ht="20.100000000000001" customHeight="1" x14ac:dyDescent="0.2">
      <c r="A145" s="162">
        <v>143</v>
      </c>
      <c r="B145" s="163" t="str">
        <f t="shared" si="4"/>
        <v/>
      </c>
      <c r="C145" s="163" t="str">
        <f t="shared" si="5"/>
        <v/>
      </c>
      <c r="D145" s="164"/>
      <c r="E145" s="165"/>
      <c r="F145" s="166"/>
      <c r="G145" s="167"/>
      <c r="H145" s="166"/>
      <c r="I145" s="165"/>
      <c r="J145" s="165"/>
      <c r="K145" s="165"/>
      <c r="L145" s="165"/>
      <c r="M145" s="166"/>
      <c r="N145" s="166"/>
    </row>
    <row r="146" spans="1:14" ht="20.100000000000001" customHeight="1" x14ac:dyDescent="0.2">
      <c r="A146" s="162">
        <v>144</v>
      </c>
      <c r="B146" s="163" t="str">
        <f t="shared" si="4"/>
        <v/>
      </c>
      <c r="C146" s="163" t="str">
        <f t="shared" si="5"/>
        <v/>
      </c>
      <c r="D146" s="164"/>
      <c r="E146" s="165"/>
      <c r="F146" s="166"/>
      <c r="G146" s="167"/>
      <c r="H146" s="166"/>
      <c r="I146" s="165"/>
      <c r="J146" s="165"/>
      <c r="K146" s="165"/>
      <c r="L146" s="165"/>
      <c r="M146" s="166"/>
      <c r="N146" s="166"/>
    </row>
    <row r="147" spans="1:14" ht="20.100000000000001" customHeight="1" x14ac:dyDescent="0.2">
      <c r="A147" s="162">
        <v>145</v>
      </c>
      <c r="B147" s="163" t="str">
        <f t="shared" si="4"/>
        <v/>
      </c>
      <c r="C147" s="163" t="str">
        <f t="shared" si="5"/>
        <v/>
      </c>
      <c r="D147" s="164"/>
      <c r="E147" s="165"/>
      <c r="F147" s="166"/>
      <c r="G147" s="167"/>
      <c r="H147" s="166"/>
      <c r="I147" s="165"/>
      <c r="J147" s="165"/>
      <c r="K147" s="165"/>
      <c r="L147" s="165"/>
      <c r="M147" s="166"/>
      <c r="N147" s="166"/>
    </row>
    <row r="148" spans="1:14" ht="20.100000000000001" customHeight="1" x14ac:dyDescent="0.2">
      <c r="A148" s="162">
        <v>146</v>
      </c>
      <c r="B148" s="163" t="str">
        <f t="shared" si="4"/>
        <v/>
      </c>
      <c r="C148" s="163" t="str">
        <f t="shared" si="5"/>
        <v/>
      </c>
      <c r="D148" s="164"/>
      <c r="E148" s="165"/>
      <c r="F148" s="166"/>
      <c r="G148" s="167"/>
      <c r="H148" s="166"/>
      <c r="I148" s="165"/>
      <c r="J148" s="165"/>
      <c r="K148" s="165"/>
      <c r="L148" s="165"/>
      <c r="M148" s="166"/>
      <c r="N148" s="166"/>
    </row>
    <row r="149" spans="1:14" ht="20.100000000000001" customHeight="1" x14ac:dyDescent="0.2">
      <c r="A149" s="162">
        <v>147</v>
      </c>
      <c r="B149" s="163" t="str">
        <f t="shared" si="4"/>
        <v/>
      </c>
      <c r="C149" s="163" t="str">
        <f t="shared" si="5"/>
        <v/>
      </c>
      <c r="D149" s="164"/>
      <c r="E149" s="165"/>
      <c r="F149" s="166"/>
      <c r="G149" s="167"/>
      <c r="H149" s="166"/>
      <c r="I149" s="165"/>
      <c r="J149" s="165"/>
      <c r="K149" s="165"/>
      <c r="L149" s="165"/>
      <c r="M149" s="166"/>
      <c r="N149" s="166"/>
    </row>
    <row r="150" spans="1:14" ht="20.100000000000001" customHeight="1" x14ac:dyDescent="0.2">
      <c r="A150" s="162">
        <v>148</v>
      </c>
      <c r="B150" s="163" t="str">
        <f t="shared" si="4"/>
        <v/>
      </c>
      <c r="C150" s="163" t="str">
        <f t="shared" si="5"/>
        <v/>
      </c>
      <c r="D150" s="164"/>
      <c r="E150" s="165"/>
      <c r="F150" s="166"/>
      <c r="G150" s="167"/>
      <c r="H150" s="166"/>
      <c r="I150" s="165"/>
      <c r="J150" s="165"/>
      <c r="K150" s="165"/>
      <c r="L150" s="165"/>
      <c r="M150" s="166"/>
      <c r="N150" s="166"/>
    </row>
    <row r="151" spans="1:14" ht="20.100000000000001" customHeight="1" x14ac:dyDescent="0.2">
      <c r="A151" s="162">
        <v>149</v>
      </c>
      <c r="B151" s="163" t="str">
        <f t="shared" si="4"/>
        <v/>
      </c>
      <c r="C151" s="163" t="str">
        <f t="shared" si="5"/>
        <v/>
      </c>
      <c r="D151" s="164"/>
      <c r="E151" s="165"/>
      <c r="F151" s="166"/>
      <c r="G151" s="167"/>
      <c r="H151" s="166"/>
      <c r="I151" s="165"/>
      <c r="J151" s="165"/>
      <c r="K151" s="165"/>
      <c r="L151" s="165"/>
      <c r="M151" s="166"/>
      <c r="N151" s="166"/>
    </row>
    <row r="152" spans="1:14" ht="20.100000000000001" customHeight="1" x14ac:dyDescent="0.2">
      <c r="A152" s="162">
        <v>150</v>
      </c>
      <c r="B152" s="163" t="str">
        <f t="shared" si="4"/>
        <v/>
      </c>
      <c r="C152" s="163" t="str">
        <f t="shared" si="5"/>
        <v/>
      </c>
      <c r="D152" s="164"/>
      <c r="E152" s="165"/>
      <c r="F152" s="166"/>
      <c r="G152" s="167"/>
      <c r="H152" s="166"/>
      <c r="I152" s="165"/>
      <c r="J152" s="165"/>
      <c r="K152" s="165"/>
      <c r="L152" s="165"/>
      <c r="M152" s="166"/>
      <c r="N152" s="166"/>
    </row>
    <row r="153" spans="1:14" ht="20.100000000000001" customHeight="1" x14ac:dyDescent="0.2">
      <c r="A153" s="162">
        <v>151</v>
      </c>
      <c r="B153" s="163" t="str">
        <f t="shared" si="4"/>
        <v/>
      </c>
      <c r="C153" s="163" t="str">
        <f t="shared" si="5"/>
        <v/>
      </c>
      <c r="D153" s="164"/>
      <c r="E153" s="165"/>
      <c r="F153" s="166"/>
      <c r="G153" s="167"/>
      <c r="H153" s="166"/>
      <c r="I153" s="165"/>
      <c r="J153" s="165"/>
      <c r="K153" s="165"/>
      <c r="L153" s="165"/>
      <c r="M153" s="166"/>
      <c r="N153" s="166"/>
    </row>
    <row r="154" spans="1:14" ht="20.100000000000001" customHeight="1" x14ac:dyDescent="0.2">
      <c r="A154" s="162">
        <v>152</v>
      </c>
      <c r="B154" s="163" t="str">
        <f t="shared" si="4"/>
        <v/>
      </c>
      <c r="C154" s="163" t="str">
        <f t="shared" si="5"/>
        <v/>
      </c>
      <c r="D154" s="164"/>
      <c r="E154" s="165"/>
      <c r="F154" s="166"/>
      <c r="G154" s="167"/>
      <c r="H154" s="166"/>
      <c r="I154" s="165"/>
      <c r="J154" s="165"/>
      <c r="K154" s="165"/>
      <c r="L154" s="165"/>
      <c r="M154" s="166"/>
      <c r="N154" s="166"/>
    </row>
    <row r="155" spans="1:14" ht="20.100000000000001" customHeight="1" x14ac:dyDescent="0.2">
      <c r="A155" s="162">
        <v>153</v>
      </c>
      <c r="B155" s="163" t="str">
        <f t="shared" si="4"/>
        <v/>
      </c>
      <c r="C155" s="163" t="str">
        <f t="shared" si="5"/>
        <v/>
      </c>
      <c r="D155" s="164"/>
      <c r="E155" s="165"/>
      <c r="F155" s="166"/>
      <c r="G155" s="167"/>
      <c r="H155" s="166"/>
      <c r="I155" s="165"/>
      <c r="J155" s="165"/>
      <c r="K155" s="165"/>
      <c r="L155" s="165"/>
      <c r="M155" s="166"/>
      <c r="N155" s="166"/>
    </row>
    <row r="156" spans="1:14" ht="20.100000000000001" customHeight="1" x14ac:dyDescent="0.2">
      <c r="A156" s="162">
        <v>154</v>
      </c>
      <c r="B156" s="163" t="str">
        <f t="shared" si="4"/>
        <v/>
      </c>
      <c r="C156" s="163" t="str">
        <f t="shared" si="5"/>
        <v/>
      </c>
      <c r="D156" s="164"/>
      <c r="E156" s="165"/>
      <c r="F156" s="166"/>
      <c r="G156" s="167"/>
      <c r="H156" s="166"/>
      <c r="I156" s="165"/>
      <c r="J156" s="165"/>
      <c r="K156" s="165"/>
      <c r="L156" s="165"/>
      <c r="M156" s="166"/>
      <c r="N156" s="166"/>
    </row>
    <row r="157" spans="1:14" ht="20.100000000000001" customHeight="1" x14ac:dyDescent="0.2">
      <c r="A157" s="162">
        <v>155</v>
      </c>
      <c r="B157" s="163" t="str">
        <f t="shared" si="4"/>
        <v/>
      </c>
      <c r="C157" s="163" t="str">
        <f t="shared" si="5"/>
        <v/>
      </c>
      <c r="D157" s="164"/>
      <c r="E157" s="165"/>
      <c r="F157" s="166"/>
      <c r="G157" s="167"/>
      <c r="H157" s="166"/>
      <c r="I157" s="165"/>
      <c r="J157" s="165"/>
      <c r="K157" s="165"/>
      <c r="L157" s="165"/>
      <c r="M157" s="166"/>
      <c r="N157" s="166"/>
    </row>
    <row r="158" spans="1:14" ht="20.100000000000001" customHeight="1" x14ac:dyDescent="0.2">
      <c r="A158" s="162">
        <v>156</v>
      </c>
      <c r="B158" s="163" t="str">
        <f t="shared" si="4"/>
        <v/>
      </c>
      <c r="C158" s="163" t="str">
        <f t="shared" si="5"/>
        <v/>
      </c>
      <c r="D158" s="164"/>
      <c r="E158" s="165"/>
      <c r="F158" s="166"/>
      <c r="G158" s="167"/>
      <c r="H158" s="166"/>
      <c r="I158" s="165"/>
      <c r="J158" s="165"/>
      <c r="K158" s="165"/>
      <c r="L158" s="165"/>
      <c r="M158" s="166"/>
      <c r="N158" s="166"/>
    </row>
    <row r="159" spans="1:14" ht="20.100000000000001" customHeight="1" x14ac:dyDescent="0.2">
      <c r="A159" s="162">
        <v>157</v>
      </c>
      <c r="B159" s="163" t="str">
        <f t="shared" si="4"/>
        <v/>
      </c>
      <c r="C159" s="163" t="str">
        <f t="shared" si="5"/>
        <v/>
      </c>
      <c r="D159" s="164"/>
      <c r="E159" s="165"/>
      <c r="F159" s="166"/>
      <c r="G159" s="167"/>
      <c r="H159" s="166"/>
      <c r="I159" s="165"/>
      <c r="J159" s="165"/>
      <c r="K159" s="165"/>
      <c r="L159" s="165"/>
      <c r="M159" s="166"/>
      <c r="N159" s="166"/>
    </row>
    <row r="160" spans="1:14" ht="20.100000000000001" customHeight="1" x14ac:dyDescent="0.2">
      <c r="A160" s="162">
        <v>158</v>
      </c>
      <c r="B160" s="163" t="str">
        <f t="shared" si="4"/>
        <v/>
      </c>
      <c r="C160" s="163" t="str">
        <f t="shared" si="5"/>
        <v/>
      </c>
      <c r="D160" s="164"/>
      <c r="E160" s="165"/>
      <c r="F160" s="166"/>
      <c r="G160" s="167"/>
      <c r="H160" s="166"/>
      <c r="I160" s="165"/>
      <c r="J160" s="165"/>
      <c r="K160" s="165"/>
      <c r="L160" s="165"/>
      <c r="M160" s="166"/>
      <c r="N160" s="166"/>
    </row>
    <row r="161" spans="1:14" ht="20.100000000000001" customHeight="1" x14ac:dyDescent="0.2">
      <c r="A161" s="162">
        <v>159</v>
      </c>
      <c r="B161" s="163" t="str">
        <f t="shared" si="4"/>
        <v/>
      </c>
      <c r="C161" s="163" t="str">
        <f t="shared" si="5"/>
        <v/>
      </c>
      <c r="D161" s="164"/>
      <c r="E161" s="165"/>
      <c r="F161" s="166"/>
      <c r="G161" s="167"/>
      <c r="H161" s="166"/>
      <c r="I161" s="165"/>
      <c r="J161" s="165"/>
      <c r="K161" s="165"/>
      <c r="L161" s="165"/>
      <c r="M161" s="166"/>
      <c r="N161" s="166"/>
    </row>
    <row r="162" spans="1:14" ht="20.100000000000001" customHeight="1" x14ac:dyDescent="0.2">
      <c r="A162" s="162">
        <v>160</v>
      </c>
      <c r="B162" s="163" t="str">
        <f t="shared" si="4"/>
        <v/>
      </c>
      <c r="C162" s="163" t="str">
        <f t="shared" si="5"/>
        <v/>
      </c>
      <c r="D162" s="164"/>
      <c r="E162" s="165"/>
      <c r="F162" s="166"/>
      <c r="G162" s="167"/>
      <c r="H162" s="166"/>
      <c r="I162" s="165"/>
      <c r="J162" s="165"/>
      <c r="K162" s="165"/>
      <c r="L162" s="165"/>
      <c r="M162" s="166"/>
      <c r="N162" s="166"/>
    </row>
    <row r="163" spans="1:14" ht="20.100000000000001" customHeight="1" x14ac:dyDescent="0.2">
      <c r="A163" s="162">
        <v>161</v>
      </c>
      <c r="B163" s="163" t="str">
        <f t="shared" si="4"/>
        <v/>
      </c>
      <c r="C163" s="163" t="str">
        <f t="shared" si="5"/>
        <v/>
      </c>
      <c r="D163" s="164"/>
      <c r="E163" s="165"/>
      <c r="F163" s="166"/>
      <c r="G163" s="167"/>
      <c r="H163" s="166"/>
      <c r="I163" s="165"/>
      <c r="J163" s="165"/>
      <c r="K163" s="165"/>
      <c r="L163" s="165"/>
      <c r="M163" s="166"/>
      <c r="N163" s="166"/>
    </row>
    <row r="164" spans="1:14" ht="20.100000000000001" customHeight="1" x14ac:dyDescent="0.2">
      <c r="A164" s="162">
        <v>162</v>
      </c>
      <c r="B164" s="163" t="str">
        <f t="shared" si="4"/>
        <v/>
      </c>
      <c r="C164" s="163" t="str">
        <f t="shared" si="5"/>
        <v/>
      </c>
      <c r="D164" s="164"/>
      <c r="E164" s="165"/>
      <c r="F164" s="166"/>
      <c r="G164" s="167"/>
      <c r="H164" s="166"/>
      <c r="I164" s="165"/>
      <c r="J164" s="165"/>
      <c r="K164" s="165"/>
      <c r="L164" s="165"/>
      <c r="M164" s="166"/>
      <c r="N164" s="166"/>
    </row>
    <row r="165" spans="1:14" ht="20.100000000000001" customHeight="1" x14ac:dyDescent="0.2">
      <c r="A165" s="162">
        <v>163</v>
      </c>
      <c r="B165" s="163" t="str">
        <f t="shared" si="4"/>
        <v/>
      </c>
      <c r="C165" s="163" t="str">
        <f t="shared" si="5"/>
        <v/>
      </c>
      <c r="D165" s="164"/>
      <c r="E165" s="165"/>
      <c r="F165" s="166"/>
      <c r="G165" s="167"/>
      <c r="H165" s="166"/>
      <c r="I165" s="165"/>
      <c r="J165" s="165"/>
      <c r="K165" s="165"/>
      <c r="L165" s="165"/>
      <c r="M165" s="166"/>
      <c r="N165" s="166"/>
    </row>
    <row r="166" spans="1:14" ht="20.100000000000001" customHeight="1" x14ac:dyDescent="0.2">
      <c r="A166" s="162">
        <v>164</v>
      </c>
      <c r="B166" s="163" t="str">
        <f t="shared" si="4"/>
        <v/>
      </c>
      <c r="C166" s="163" t="str">
        <f t="shared" si="5"/>
        <v/>
      </c>
      <c r="D166" s="164"/>
      <c r="E166" s="165"/>
      <c r="F166" s="166"/>
      <c r="G166" s="167"/>
      <c r="H166" s="166"/>
      <c r="I166" s="165"/>
      <c r="J166" s="165"/>
      <c r="K166" s="165"/>
      <c r="L166" s="165"/>
      <c r="M166" s="166"/>
      <c r="N166" s="166"/>
    </row>
    <row r="167" spans="1:14" ht="20.100000000000001" customHeight="1" x14ac:dyDescent="0.2">
      <c r="A167" s="162">
        <v>165</v>
      </c>
      <c r="B167" s="163" t="str">
        <f t="shared" si="4"/>
        <v/>
      </c>
      <c r="C167" s="163" t="str">
        <f t="shared" si="5"/>
        <v/>
      </c>
      <c r="D167" s="164"/>
      <c r="E167" s="165"/>
      <c r="F167" s="166"/>
      <c r="G167" s="167"/>
      <c r="H167" s="166"/>
      <c r="I167" s="165"/>
      <c r="J167" s="165"/>
      <c r="K167" s="165"/>
      <c r="L167" s="165"/>
      <c r="M167" s="166"/>
      <c r="N167" s="166"/>
    </row>
    <row r="168" spans="1:14" ht="20.100000000000001" customHeight="1" x14ac:dyDescent="0.2">
      <c r="A168" s="162">
        <v>166</v>
      </c>
      <c r="B168" s="163" t="str">
        <f t="shared" si="4"/>
        <v/>
      </c>
      <c r="C168" s="163" t="str">
        <f t="shared" si="5"/>
        <v/>
      </c>
      <c r="D168" s="164"/>
      <c r="E168" s="165"/>
      <c r="F168" s="166"/>
      <c r="G168" s="167"/>
      <c r="H168" s="166"/>
      <c r="I168" s="165"/>
      <c r="J168" s="165"/>
      <c r="K168" s="165"/>
      <c r="L168" s="165"/>
      <c r="M168" s="166"/>
      <c r="N168" s="166"/>
    </row>
    <row r="169" spans="1:14" ht="20.100000000000001" customHeight="1" x14ac:dyDescent="0.2">
      <c r="A169" s="162">
        <v>167</v>
      </c>
      <c r="B169" s="163" t="str">
        <f t="shared" si="4"/>
        <v/>
      </c>
      <c r="C169" s="163" t="str">
        <f t="shared" si="5"/>
        <v/>
      </c>
      <c r="D169" s="164"/>
      <c r="E169" s="165"/>
      <c r="F169" s="166"/>
      <c r="G169" s="167"/>
      <c r="H169" s="166"/>
      <c r="I169" s="165"/>
      <c r="J169" s="165"/>
      <c r="K169" s="165"/>
      <c r="L169" s="165"/>
      <c r="M169" s="166"/>
      <c r="N169" s="166"/>
    </row>
    <row r="170" spans="1:14" ht="20.100000000000001" customHeight="1" x14ac:dyDescent="0.2">
      <c r="A170" s="162">
        <v>168</v>
      </c>
      <c r="B170" s="163" t="str">
        <f t="shared" si="4"/>
        <v/>
      </c>
      <c r="C170" s="163" t="str">
        <f t="shared" si="5"/>
        <v/>
      </c>
      <c r="D170" s="164"/>
      <c r="E170" s="165"/>
      <c r="F170" s="166"/>
      <c r="G170" s="167"/>
      <c r="H170" s="166"/>
      <c r="I170" s="165"/>
      <c r="J170" s="165"/>
      <c r="K170" s="165"/>
      <c r="L170" s="165"/>
      <c r="M170" s="166"/>
      <c r="N170" s="166"/>
    </row>
    <row r="171" spans="1:14" ht="20.100000000000001" customHeight="1" x14ac:dyDescent="0.2">
      <c r="A171" s="162">
        <v>169</v>
      </c>
      <c r="B171" s="163" t="str">
        <f t="shared" si="4"/>
        <v/>
      </c>
      <c r="C171" s="163" t="str">
        <f t="shared" si="5"/>
        <v/>
      </c>
      <c r="D171" s="164"/>
      <c r="E171" s="165"/>
      <c r="F171" s="166"/>
      <c r="G171" s="167"/>
      <c r="H171" s="166"/>
      <c r="I171" s="165"/>
      <c r="J171" s="165"/>
      <c r="K171" s="165"/>
      <c r="L171" s="165"/>
      <c r="M171" s="166"/>
      <c r="N171" s="166"/>
    </row>
    <row r="172" spans="1:14" ht="20.100000000000001" customHeight="1" x14ac:dyDescent="0.2">
      <c r="A172" s="162">
        <v>170</v>
      </c>
      <c r="B172" s="163" t="str">
        <f t="shared" si="4"/>
        <v/>
      </c>
      <c r="C172" s="163" t="str">
        <f t="shared" si="5"/>
        <v/>
      </c>
      <c r="D172" s="164"/>
      <c r="E172" s="165"/>
      <c r="F172" s="166"/>
      <c r="G172" s="167"/>
      <c r="H172" s="166"/>
      <c r="I172" s="165"/>
      <c r="J172" s="165"/>
      <c r="K172" s="165"/>
      <c r="L172" s="165"/>
      <c r="M172" s="166"/>
      <c r="N172" s="166"/>
    </row>
    <row r="173" spans="1:14" ht="20.100000000000001" customHeight="1" x14ac:dyDescent="0.2">
      <c r="A173" s="162">
        <v>171</v>
      </c>
      <c r="B173" s="163" t="str">
        <f t="shared" si="4"/>
        <v/>
      </c>
      <c r="C173" s="163" t="str">
        <f t="shared" si="5"/>
        <v/>
      </c>
      <c r="D173" s="164"/>
      <c r="E173" s="165"/>
      <c r="F173" s="166"/>
      <c r="G173" s="167"/>
      <c r="H173" s="166"/>
      <c r="I173" s="165"/>
      <c r="J173" s="165"/>
      <c r="K173" s="165"/>
      <c r="L173" s="165"/>
      <c r="M173" s="166"/>
      <c r="N173" s="166"/>
    </row>
    <row r="174" spans="1:14" ht="20.100000000000001" customHeight="1" x14ac:dyDescent="0.2">
      <c r="A174" s="162">
        <v>172</v>
      </c>
      <c r="B174" s="163" t="str">
        <f t="shared" si="4"/>
        <v/>
      </c>
      <c r="C174" s="163" t="str">
        <f t="shared" si="5"/>
        <v/>
      </c>
      <c r="D174" s="164"/>
      <c r="E174" s="165"/>
      <c r="F174" s="166"/>
      <c r="G174" s="167"/>
      <c r="H174" s="166"/>
      <c r="I174" s="165"/>
      <c r="J174" s="165"/>
      <c r="K174" s="165"/>
      <c r="L174" s="165"/>
      <c r="M174" s="166"/>
      <c r="N174" s="166"/>
    </row>
    <row r="175" spans="1:14" ht="20.100000000000001" customHeight="1" x14ac:dyDescent="0.2">
      <c r="A175" s="162">
        <v>173</v>
      </c>
      <c r="B175" s="163" t="str">
        <f t="shared" si="4"/>
        <v/>
      </c>
      <c r="C175" s="163" t="str">
        <f t="shared" si="5"/>
        <v/>
      </c>
      <c r="D175" s="164"/>
      <c r="E175" s="165"/>
      <c r="F175" s="166"/>
      <c r="G175" s="167"/>
      <c r="H175" s="166"/>
      <c r="I175" s="165"/>
      <c r="J175" s="165"/>
      <c r="K175" s="165"/>
      <c r="L175" s="165"/>
      <c r="M175" s="166"/>
      <c r="N175" s="166"/>
    </row>
    <row r="176" spans="1:14" ht="20.100000000000001" customHeight="1" x14ac:dyDescent="0.2">
      <c r="A176" s="162">
        <v>174</v>
      </c>
      <c r="B176" s="163" t="str">
        <f t="shared" si="4"/>
        <v/>
      </c>
      <c r="C176" s="163" t="str">
        <f t="shared" si="5"/>
        <v/>
      </c>
      <c r="D176" s="164"/>
      <c r="E176" s="165"/>
      <c r="F176" s="166"/>
      <c r="G176" s="167"/>
      <c r="H176" s="166"/>
      <c r="I176" s="165"/>
      <c r="J176" s="165"/>
      <c r="K176" s="165"/>
      <c r="L176" s="165"/>
      <c r="M176" s="166"/>
      <c r="N176" s="166"/>
    </row>
    <row r="177" spans="1:14" ht="20.100000000000001" customHeight="1" x14ac:dyDescent="0.2">
      <c r="A177" s="162">
        <v>175</v>
      </c>
      <c r="B177" s="163" t="str">
        <f t="shared" si="4"/>
        <v/>
      </c>
      <c r="C177" s="163" t="str">
        <f t="shared" si="5"/>
        <v/>
      </c>
      <c r="D177" s="164"/>
      <c r="E177" s="165"/>
      <c r="F177" s="166"/>
      <c r="G177" s="167"/>
      <c r="H177" s="166"/>
      <c r="I177" s="165"/>
      <c r="J177" s="165"/>
      <c r="K177" s="165"/>
      <c r="L177" s="165"/>
      <c r="M177" s="166"/>
      <c r="N177" s="166"/>
    </row>
    <row r="178" spans="1:14" ht="20.100000000000001" customHeight="1" x14ac:dyDescent="0.2">
      <c r="A178" s="162">
        <v>176</v>
      </c>
      <c r="B178" s="163" t="str">
        <f t="shared" si="4"/>
        <v/>
      </c>
      <c r="C178" s="163" t="str">
        <f t="shared" si="5"/>
        <v/>
      </c>
      <c r="D178" s="164"/>
      <c r="E178" s="165"/>
      <c r="F178" s="166"/>
      <c r="G178" s="167"/>
      <c r="H178" s="166"/>
      <c r="I178" s="165"/>
      <c r="J178" s="165"/>
      <c r="K178" s="165"/>
      <c r="L178" s="165"/>
      <c r="M178" s="166"/>
      <c r="N178" s="166"/>
    </row>
    <row r="179" spans="1:14" ht="20.100000000000001" customHeight="1" x14ac:dyDescent="0.2">
      <c r="A179" s="162">
        <v>177</v>
      </c>
      <c r="B179" s="163" t="str">
        <f t="shared" si="4"/>
        <v/>
      </c>
      <c r="C179" s="163" t="str">
        <f t="shared" si="5"/>
        <v/>
      </c>
      <c r="D179" s="164"/>
      <c r="E179" s="165"/>
      <c r="F179" s="166"/>
      <c r="G179" s="167"/>
      <c r="H179" s="166"/>
      <c r="I179" s="165"/>
      <c r="J179" s="165"/>
      <c r="K179" s="165"/>
      <c r="L179" s="165"/>
      <c r="M179" s="166"/>
      <c r="N179" s="166"/>
    </row>
    <row r="180" spans="1:14" ht="20.100000000000001" customHeight="1" x14ac:dyDescent="0.2">
      <c r="A180" s="162">
        <v>178</v>
      </c>
      <c r="B180" s="163" t="str">
        <f t="shared" si="4"/>
        <v/>
      </c>
      <c r="C180" s="163" t="str">
        <f t="shared" si="5"/>
        <v/>
      </c>
      <c r="D180" s="164"/>
      <c r="E180" s="165"/>
      <c r="F180" s="166"/>
      <c r="G180" s="167"/>
      <c r="H180" s="166"/>
      <c r="I180" s="165"/>
      <c r="J180" s="165"/>
      <c r="K180" s="165"/>
      <c r="L180" s="165"/>
      <c r="M180" s="166"/>
      <c r="N180" s="166"/>
    </row>
    <row r="181" spans="1:14" ht="20.100000000000001" customHeight="1" x14ac:dyDescent="0.2">
      <c r="A181" s="162">
        <v>179</v>
      </c>
      <c r="B181" s="163" t="str">
        <f t="shared" si="4"/>
        <v/>
      </c>
      <c r="C181" s="163" t="str">
        <f t="shared" si="5"/>
        <v/>
      </c>
      <c r="D181" s="164"/>
      <c r="E181" s="165"/>
      <c r="F181" s="166"/>
      <c r="G181" s="167"/>
      <c r="H181" s="166"/>
      <c r="I181" s="165"/>
      <c r="J181" s="165"/>
      <c r="K181" s="165"/>
      <c r="L181" s="165"/>
      <c r="M181" s="166"/>
      <c r="N181" s="166"/>
    </row>
    <row r="182" spans="1:14" ht="20.100000000000001" customHeight="1" x14ac:dyDescent="0.2">
      <c r="A182" s="162">
        <v>180</v>
      </c>
      <c r="B182" s="163" t="str">
        <f t="shared" si="4"/>
        <v/>
      </c>
      <c r="C182" s="163" t="str">
        <f t="shared" si="5"/>
        <v/>
      </c>
      <c r="D182" s="164"/>
      <c r="E182" s="165"/>
      <c r="F182" s="166"/>
      <c r="G182" s="167"/>
      <c r="H182" s="166"/>
      <c r="I182" s="165"/>
      <c r="J182" s="165"/>
      <c r="K182" s="165"/>
      <c r="L182" s="165"/>
      <c r="M182" s="166"/>
      <c r="N182" s="166"/>
    </row>
    <row r="183" spans="1:14" ht="20.100000000000001" customHeight="1" x14ac:dyDescent="0.2">
      <c r="A183" s="162">
        <v>181</v>
      </c>
      <c r="B183" s="163" t="str">
        <f t="shared" si="4"/>
        <v/>
      </c>
      <c r="C183" s="163" t="str">
        <f t="shared" si="5"/>
        <v/>
      </c>
      <c r="D183" s="164"/>
      <c r="E183" s="165"/>
      <c r="F183" s="166"/>
      <c r="G183" s="167"/>
      <c r="H183" s="166"/>
      <c r="I183" s="165"/>
      <c r="J183" s="165"/>
      <c r="K183" s="165"/>
      <c r="L183" s="165"/>
      <c r="M183" s="166"/>
      <c r="N183" s="166"/>
    </row>
    <row r="184" spans="1:14" ht="20.100000000000001" customHeight="1" x14ac:dyDescent="0.2">
      <c r="A184" s="162">
        <v>182</v>
      </c>
      <c r="B184" s="163" t="str">
        <f t="shared" si="4"/>
        <v/>
      </c>
      <c r="C184" s="163" t="str">
        <f t="shared" si="5"/>
        <v/>
      </c>
      <c r="D184" s="164"/>
      <c r="E184" s="165"/>
      <c r="F184" s="166"/>
      <c r="G184" s="167"/>
      <c r="H184" s="166"/>
      <c r="I184" s="165"/>
      <c r="J184" s="165"/>
      <c r="K184" s="165"/>
      <c r="L184" s="165"/>
      <c r="M184" s="166"/>
      <c r="N184" s="166"/>
    </row>
    <row r="185" spans="1:14" ht="20.100000000000001" customHeight="1" x14ac:dyDescent="0.2">
      <c r="A185" s="162">
        <v>183</v>
      </c>
      <c r="B185" s="163" t="str">
        <f t="shared" si="4"/>
        <v/>
      </c>
      <c r="C185" s="163" t="str">
        <f t="shared" si="5"/>
        <v/>
      </c>
      <c r="D185" s="164"/>
      <c r="E185" s="165"/>
      <c r="F185" s="166"/>
      <c r="G185" s="167"/>
      <c r="H185" s="166"/>
      <c r="I185" s="165"/>
      <c r="J185" s="165"/>
      <c r="K185" s="165"/>
      <c r="L185" s="165"/>
      <c r="M185" s="166"/>
      <c r="N185" s="166"/>
    </row>
    <row r="186" spans="1:14" ht="20.100000000000001" customHeight="1" x14ac:dyDescent="0.2">
      <c r="A186" s="162">
        <v>184</v>
      </c>
      <c r="B186" s="163" t="str">
        <f t="shared" si="4"/>
        <v/>
      </c>
      <c r="C186" s="163" t="str">
        <f t="shared" si="5"/>
        <v/>
      </c>
      <c r="D186" s="164"/>
      <c r="E186" s="165"/>
      <c r="F186" s="166"/>
      <c r="G186" s="167"/>
      <c r="H186" s="166"/>
      <c r="I186" s="165"/>
      <c r="J186" s="165"/>
      <c r="K186" s="165"/>
      <c r="L186" s="165"/>
      <c r="M186" s="166"/>
      <c r="N186" s="166"/>
    </row>
    <row r="187" spans="1:14" ht="20.100000000000001" customHeight="1" x14ac:dyDescent="0.2">
      <c r="A187" s="162">
        <v>185</v>
      </c>
      <c r="B187" s="163" t="str">
        <f t="shared" si="4"/>
        <v/>
      </c>
      <c r="C187" s="163" t="str">
        <f t="shared" si="5"/>
        <v/>
      </c>
      <c r="D187" s="164"/>
      <c r="E187" s="165"/>
      <c r="F187" s="166"/>
      <c r="G187" s="167"/>
      <c r="H187" s="166"/>
      <c r="I187" s="165"/>
      <c r="J187" s="165"/>
      <c r="K187" s="165"/>
      <c r="L187" s="165"/>
      <c r="M187" s="166"/>
      <c r="N187" s="166"/>
    </row>
    <row r="188" spans="1:14" ht="20.100000000000001" customHeight="1" x14ac:dyDescent="0.2">
      <c r="A188" s="162">
        <v>186</v>
      </c>
      <c r="B188" s="163" t="str">
        <f t="shared" si="4"/>
        <v/>
      </c>
      <c r="C188" s="163" t="str">
        <f t="shared" si="5"/>
        <v/>
      </c>
      <c r="D188" s="164"/>
      <c r="E188" s="165"/>
      <c r="F188" s="166"/>
      <c r="G188" s="167"/>
      <c r="H188" s="166"/>
      <c r="I188" s="165"/>
      <c r="J188" s="165"/>
      <c r="K188" s="165"/>
      <c r="L188" s="165"/>
      <c r="M188" s="166"/>
      <c r="N188" s="166"/>
    </row>
    <row r="189" spans="1:14" ht="20.100000000000001" customHeight="1" x14ac:dyDescent="0.2">
      <c r="A189" s="162">
        <v>187</v>
      </c>
      <c r="B189" s="163" t="str">
        <f t="shared" si="4"/>
        <v/>
      </c>
      <c r="C189" s="163" t="str">
        <f t="shared" si="5"/>
        <v/>
      </c>
      <c r="D189" s="164"/>
      <c r="E189" s="165"/>
      <c r="F189" s="166"/>
      <c r="G189" s="167"/>
      <c r="H189" s="166"/>
      <c r="I189" s="165"/>
      <c r="J189" s="165"/>
      <c r="K189" s="165"/>
      <c r="L189" s="165"/>
      <c r="M189" s="166"/>
      <c r="N189" s="166"/>
    </row>
    <row r="190" spans="1:14" ht="20.100000000000001" customHeight="1" x14ac:dyDescent="0.2">
      <c r="A190" s="162">
        <v>188</v>
      </c>
      <c r="B190" s="163" t="str">
        <f t="shared" si="4"/>
        <v/>
      </c>
      <c r="C190" s="163" t="str">
        <f t="shared" si="5"/>
        <v/>
      </c>
      <c r="D190" s="164"/>
      <c r="E190" s="165"/>
      <c r="F190" s="166"/>
      <c r="G190" s="167"/>
      <c r="H190" s="166"/>
      <c r="I190" s="165"/>
      <c r="J190" s="165"/>
      <c r="K190" s="165"/>
      <c r="L190" s="165"/>
      <c r="M190" s="166"/>
      <c r="N190" s="166"/>
    </row>
    <row r="191" spans="1:14" ht="20.100000000000001" customHeight="1" x14ac:dyDescent="0.2">
      <c r="A191" s="162">
        <v>189</v>
      </c>
      <c r="B191" s="163" t="str">
        <f t="shared" si="4"/>
        <v/>
      </c>
      <c r="C191" s="163" t="str">
        <f t="shared" si="5"/>
        <v/>
      </c>
      <c r="D191" s="164"/>
      <c r="E191" s="165"/>
      <c r="F191" s="166"/>
      <c r="G191" s="167"/>
      <c r="H191" s="166"/>
      <c r="I191" s="165"/>
      <c r="J191" s="165"/>
      <c r="K191" s="165"/>
      <c r="L191" s="165"/>
      <c r="M191" s="166"/>
      <c r="N191" s="166"/>
    </row>
    <row r="192" spans="1:14" ht="20.100000000000001" customHeight="1" x14ac:dyDescent="0.2">
      <c r="A192" s="162">
        <v>190</v>
      </c>
      <c r="B192" s="163" t="str">
        <f t="shared" si="4"/>
        <v/>
      </c>
      <c r="C192" s="163" t="str">
        <f t="shared" si="5"/>
        <v/>
      </c>
      <c r="D192" s="164"/>
      <c r="E192" s="165"/>
      <c r="F192" s="166"/>
      <c r="G192" s="167"/>
      <c r="H192" s="166"/>
      <c r="I192" s="165"/>
      <c r="J192" s="165"/>
      <c r="K192" s="165"/>
      <c r="L192" s="165"/>
      <c r="M192" s="166"/>
      <c r="N192" s="166"/>
    </row>
    <row r="193" spans="1:14" ht="20.100000000000001" customHeight="1" x14ac:dyDescent="0.2">
      <c r="A193" s="162">
        <v>191</v>
      </c>
      <c r="B193" s="163" t="str">
        <f t="shared" si="4"/>
        <v/>
      </c>
      <c r="C193" s="163" t="str">
        <f t="shared" si="5"/>
        <v/>
      </c>
      <c r="D193" s="164"/>
      <c r="E193" s="165"/>
      <c r="F193" s="166"/>
      <c r="G193" s="167"/>
      <c r="H193" s="166"/>
      <c r="I193" s="165"/>
      <c r="J193" s="165"/>
      <c r="K193" s="165"/>
      <c r="L193" s="165"/>
      <c r="M193" s="166"/>
      <c r="N193" s="166"/>
    </row>
    <row r="194" spans="1:14" ht="20.100000000000001" customHeight="1" x14ac:dyDescent="0.2">
      <c r="A194" s="162">
        <v>192</v>
      </c>
      <c r="B194" s="163" t="str">
        <f t="shared" si="4"/>
        <v/>
      </c>
      <c r="C194" s="163" t="str">
        <f t="shared" si="5"/>
        <v/>
      </c>
      <c r="D194" s="164"/>
      <c r="E194" s="165"/>
      <c r="F194" s="166"/>
      <c r="G194" s="167"/>
      <c r="H194" s="166"/>
      <c r="I194" s="165"/>
      <c r="J194" s="165"/>
      <c r="K194" s="165"/>
      <c r="L194" s="165"/>
      <c r="M194" s="166"/>
      <c r="N194" s="166"/>
    </row>
    <row r="195" spans="1:14" ht="20.100000000000001" customHeight="1" x14ac:dyDescent="0.2">
      <c r="A195" s="162">
        <v>193</v>
      </c>
      <c r="B195" s="163" t="str">
        <f t="shared" si="4"/>
        <v/>
      </c>
      <c r="C195" s="163" t="str">
        <f t="shared" si="5"/>
        <v/>
      </c>
      <c r="D195" s="164"/>
      <c r="E195" s="165"/>
      <c r="F195" s="166"/>
      <c r="G195" s="167"/>
      <c r="H195" s="166"/>
      <c r="I195" s="165"/>
      <c r="J195" s="165"/>
      <c r="K195" s="165"/>
      <c r="L195" s="165"/>
      <c r="M195" s="166"/>
      <c r="N195" s="166"/>
    </row>
    <row r="196" spans="1:14" ht="20.100000000000001" customHeight="1" x14ac:dyDescent="0.2">
      <c r="A196" s="162">
        <v>194</v>
      </c>
      <c r="B196" s="163" t="str">
        <f t="shared" ref="B196:B259" si="6">IF(D196&lt;&gt;"",YEAR(D196),"")</f>
        <v/>
      </c>
      <c r="C196" s="163" t="str">
        <f t="shared" ref="C196:C259" si="7">IF(D196&lt;&gt;"",MONTH(D196),"")</f>
        <v/>
      </c>
      <c r="D196" s="164"/>
      <c r="E196" s="165"/>
      <c r="F196" s="166"/>
      <c r="G196" s="167"/>
      <c r="H196" s="166"/>
      <c r="I196" s="165"/>
      <c r="J196" s="165"/>
      <c r="K196" s="165"/>
      <c r="L196" s="165"/>
      <c r="M196" s="166"/>
      <c r="N196" s="166"/>
    </row>
    <row r="197" spans="1:14" ht="20.100000000000001" customHeight="1" x14ac:dyDescent="0.2">
      <c r="A197" s="162">
        <v>195</v>
      </c>
      <c r="B197" s="163" t="str">
        <f t="shared" si="6"/>
        <v/>
      </c>
      <c r="C197" s="163" t="str">
        <f t="shared" si="7"/>
        <v/>
      </c>
      <c r="D197" s="164"/>
      <c r="E197" s="165"/>
      <c r="F197" s="166"/>
      <c r="G197" s="167"/>
      <c r="H197" s="166"/>
      <c r="I197" s="165"/>
      <c r="J197" s="165"/>
      <c r="K197" s="165"/>
      <c r="L197" s="165"/>
      <c r="M197" s="166"/>
      <c r="N197" s="166"/>
    </row>
    <row r="198" spans="1:14" ht="20.100000000000001" customHeight="1" x14ac:dyDescent="0.2">
      <c r="A198" s="162">
        <v>196</v>
      </c>
      <c r="B198" s="163" t="str">
        <f t="shared" si="6"/>
        <v/>
      </c>
      <c r="C198" s="163" t="str">
        <f t="shared" si="7"/>
        <v/>
      </c>
      <c r="D198" s="164"/>
      <c r="E198" s="165"/>
      <c r="F198" s="166"/>
      <c r="G198" s="167"/>
      <c r="H198" s="166"/>
      <c r="I198" s="165"/>
      <c r="J198" s="165"/>
      <c r="K198" s="165"/>
      <c r="L198" s="165"/>
      <c r="M198" s="166"/>
      <c r="N198" s="166"/>
    </row>
    <row r="199" spans="1:14" ht="20.100000000000001" customHeight="1" x14ac:dyDescent="0.2">
      <c r="A199" s="162">
        <v>197</v>
      </c>
      <c r="B199" s="163" t="str">
        <f t="shared" si="6"/>
        <v/>
      </c>
      <c r="C199" s="163" t="str">
        <f t="shared" si="7"/>
        <v/>
      </c>
      <c r="D199" s="164"/>
      <c r="E199" s="165"/>
      <c r="F199" s="166"/>
      <c r="G199" s="167"/>
      <c r="H199" s="166"/>
      <c r="I199" s="165"/>
      <c r="J199" s="165"/>
      <c r="K199" s="165"/>
      <c r="L199" s="165"/>
      <c r="M199" s="166"/>
      <c r="N199" s="166"/>
    </row>
    <row r="200" spans="1:14" ht="20.100000000000001" customHeight="1" x14ac:dyDescent="0.2">
      <c r="A200" s="162">
        <v>198</v>
      </c>
      <c r="B200" s="163" t="str">
        <f t="shared" si="6"/>
        <v/>
      </c>
      <c r="C200" s="163" t="str">
        <f t="shared" si="7"/>
        <v/>
      </c>
      <c r="D200" s="164"/>
      <c r="E200" s="165"/>
      <c r="F200" s="166"/>
      <c r="G200" s="167"/>
      <c r="H200" s="166"/>
      <c r="I200" s="165"/>
      <c r="J200" s="165"/>
      <c r="K200" s="165"/>
      <c r="L200" s="165"/>
      <c r="M200" s="166"/>
      <c r="N200" s="166"/>
    </row>
    <row r="201" spans="1:14" ht="20.100000000000001" customHeight="1" x14ac:dyDescent="0.2">
      <c r="A201" s="162">
        <v>199</v>
      </c>
      <c r="B201" s="163" t="str">
        <f t="shared" si="6"/>
        <v/>
      </c>
      <c r="C201" s="163" t="str">
        <f t="shared" si="7"/>
        <v/>
      </c>
      <c r="D201" s="164"/>
      <c r="E201" s="165"/>
      <c r="F201" s="166"/>
      <c r="G201" s="167"/>
      <c r="H201" s="166"/>
      <c r="I201" s="165"/>
      <c r="J201" s="165"/>
      <c r="K201" s="165"/>
      <c r="L201" s="165"/>
      <c r="M201" s="166"/>
      <c r="N201" s="166"/>
    </row>
    <row r="202" spans="1:14" ht="20.100000000000001" customHeight="1" x14ac:dyDescent="0.2">
      <c r="A202" s="162">
        <v>200</v>
      </c>
      <c r="B202" s="163" t="str">
        <f t="shared" si="6"/>
        <v/>
      </c>
      <c r="C202" s="163" t="str">
        <f t="shared" si="7"/>
        <v/>
      </c>
      <c r="D202" s="164"/>
      <c r="E202" s="165"/>
      <c r="F202" s="166"/>
      <c r="G202" s="167"/>
      <c r="H202" s="166"/>
      <c r="I202" s="165"/>
      <c r="J202" s="165"/>
      <c r="K202" s="165"/>
      <c r="L202" s="165"/>
      <c r="M202" s="166"/>
      <c r="N202" s="166"/>
    </row>
    <row r="203" spans="1:14" ht="20.100000000000001" customHeight="1" x14ac:dyDescent="0.2">
      <c r="A203" s="162">
        <v>201</v>
      </c>
      <c r="B203" s="163" t="str">
        <f t="shared" si="6"/>
        <v/>
      </c>
      <c r="C203" s="163" t="str">
        <f t="shared" si="7"/>
        <v/>
      </c>
      <c r="D203" s="164"/>
      <c r="E203" s="165"/>
      <c r="F203" s="166"/>
      <c r="G203" s="167"/>
      <c r="H203" s="166"/>
      <c r="I203" s="165"/>
      <c r="J203" s="165"/>
      <c r="K203" s="165"/>
      <c r="L203" s="165"/>
      <c r="M203" s="166"/>
      <c r="N203" s="166"/>
    </row>
    <row r="204" spans="1:14" ht="20.100000000000001" customHeight="1" x14ac:dyDescent="0.2">
      <c r="A204" s="162">
        <v>202</v>
      </c>
      <c r="B204" s="163" t="str">
        <f t="shared" si="6"/>
        <v/>
      </c>
      <c r="C204" s="163" t="str">
        <f t="shared" si="7"/>
        <v/>
      </c>
      <c r="D204" s="164"/>
      <c r="E204" s="165"/>
      <c r="F204" s="166"/>
      <c r="G204" s="167"/>
      <c r="H204" s="166"/>
      <c r="I204" s="165"/>
      <c r="J204" s="165"/>
      <c r="K204" s="165"/>
      <c r="L204" s="165"/>
      <c r="M204" s="166"/>
      <c r="N204" s="166"/>
    </row>
    <row r="205" spans="1:14" ht="20.100000000000001" customHeight="1" x14ac:dyDescent="0.2">
      <c r="A205" s="162">
        <v>203</v>
      </c>
      <c r="B205" s="163" t="str">
        <f t="shared" si="6"/>
        <v/>
      </c>
      <c r="C205" s="163" t="str">
        <f t="shared" si="7"/>
        <v/>
      </c>
      <c r="D205" s="164"/>
      <c r="E205" s="165"/>
      <c r="F205" s="166"/>
      <c r="G205" s="167"/>
      <c r="H205" s="166"/>
      <c r="I205" s="165"/>
      <c r="J205" s="165"/>
      <c r="K205" s="165"/>
      <c r="L205" s="165"/>
      <c r="M205" s="166"/>
      <c r="N205" s="166"/>
    </row>
    <row r="206" spans="1:14" ht="20.100000000000001" customHeight="1" x14ac:dyDescent="0.2">
      <c r="A206" s="162">
        <v>204</v>
      </c>
      <c r="B206" s="163" t="str">
        <f t="shared" si="6"/>
        <v/>
      </c>
      <c r="C206" s="163" t="str">
        <f t="shared" si="7"/>
        <v/>
      </c>
      <c r="D206" s="164"/>
      <c r="E206" s="165"/>
      <c r="F206" s="166"/>
      <c r="G206" s="167"/>
      <c r="H206" s="166"/>
      <c r="I206" s="165"/>
      <c r="J206" s="165"/>
      <c r="K206" s="165"/>
      <c r="L206" s="165"/>
      <c r="M206" s="166"/>
      <c r="N206" s="166"/>
    </row>
    <row r="207" spans="1:14" ht="20.100000000000001" customHeight="1" x14ac:dyDescent="0.2">
      <c r="A207" s="162">
        <v>205</v>
      </c>
      <c r="B207" s="163" t="str">
        <f t="shared" si="6"/>
        <v/>
      </c>
      <c r="C207" s="163" t="str">
        <f t="shared" si="7"/>
        <v/>
      </c>
      <c r="D207" s="164"/>
      <c r="E207" s="165"/>
      <c r="F207" s="166"/>
      <c r="G207" s="167"/>
      <c r="H207" s="166"/>
      <c r="I207" s="165"/>
      <c r="J207" s="165"/>
      <c r="K207" s="165"/>
      <c r="L207" s="165"/>
      <c r="M207" s="166"/>
      <c r="N207" s="166"/>
    </row>
    <row r="208" spans="1:14" ht="20.100000000000001" customHeight="1" x14ac:dyDescent="0.2">
      <c r="A208" s="162">
        <v>206</v>
      </c>
      <c r="B208" s="163" t="str">
        <f t="shared" si="6"/>
        <v/>
      </c>
      <c r="C208" s="163" t="str">
        <f t="shared" si="7"/>
        <v/>
      </c>
      <c r="D208" s="164"/>
      <c r="E208" s="165"/>
      <c r="F208" s="166"/>
      <c r="G208" s="167"/>
      <c r="H208" s="166"/>
      <c r="I208" s="165"/>
      <c r="J208" s="165"/>
      <c r="K208" s="165"/>
      <c r="L208" s="165"/>
      <c r="M208" s="166"/>
      <c r="N208" s="166"/>
    </row>
    <row r="209" spans="1:14" ht="20.100000000000001" customHeight="1" x14ac:dyDescent="0.2">
      <c r="A209" s="162">
        <v>207</v>
      </c>
      <c r="B209" s="163" t="str">
        <f t="shared" si="6"/>
        <v/>
      </c>
      <c r="C209" s="163" t="str">
        <f t="shared" si="7"/>
        <v/>
      </c>
      <c r="D209" s="164"/>
      <c r="E209" s="165"/>
      <c r="F209" s="166"/>
      <c r="G209" s="167"/>
      <c r="H209" s="166"/>
      <c r="I209" s="165"/>
      <c r="J209" s="165"/>
      <c r="K209" s="165"/>
      <c r="L209" s="165"/>
      <c r="M209" s="166"/>
      <c r="N209" s="166"/>
    </row>
    <row r="210" spans="1:14" ht="20.100000000000001" customHeight="1" x14ac:dyDescent="0.2">
      <c r="A210" s="162">
        <v>208</v>
      </c>
      <c r="B210" s="163" t="str">
        <f t="shared" si="6"/>
        <v/>
      </c>
      <c r="C210" s="163" t="str">
        <f t="shared" si="7"/>
        <v/>
      </c>
      <c r="D210" s="164"/>
      <c r="E210" s="165"/>
      <c r="F210" s="166"/>
      <c r="G210" s="167"/>
      <c r="H210" s="166"/>
      <c r="I210" s="165"/>
      <c r="J210" s="165"/>
      <c r="K210" s="165"/>
      <c r="L210" s="165"/>
      <c r="M210" s="166"/>
      <c r="N210" s="166"/>
    </row>
    <row r="211" spans="1:14" ht="20.100000000000001" customHeight="1" x14ac:dyDescent="0.2">
      <c r="A211" s="162">
        <v>209</v>
      </c>
      <c r="B211" s="163" t="str">
        <f t="shared" si="6"/>
        <v/>
      </c>
      <c r="C211" s="163" t="str">
        <f t="shared" si="7"/>
        <v/>
      </c>
      <c r="D211" s="164"/>
      <c r="E211" s="165"/>
      <c r="F211" s="166"/>
      <c r="G211" s="167"/>
      <c r="H211" s="166"/>
      <c r="I211" s="165"/>
      <c r="J211" s="165"/>
      <c r="K211" s="165"/>
      <c r="L211" s="165"/>
      <c r="M211" s="166"/>
      <c r="N211" s="166"/>
    </row>
    <row r="212" spans="1:14" ht="20.100000000000001" customHeight="1" x14ac:dyDescent="0.2">
      <c r="A212" s="162">
        <v>210</v>
      </c>
      <c r="B212" s="163" t="str">
        <f t="shared" si="6"/>
        <v/>
      </c>
      <c r="C212" s="163" t="str">
        <f t="shared" si="7"/>
        <v/>
      </c>
      <c r="D212" s="164"/>
      <c r="E212" s="165"/>
      <c r="F212" s="166"/>
      <c r="G212" s="167"/>
      <c r="H212" s="166"/>
      <c r="I212" s="165"/>
      <c r="J212" s="165"/>
      <c r="K212" s="165"/>
      <c r="L212" s="165"/>
      <c r="M212" s="166"/>
      <c r="N212" s="166"/>
    </row>
    <row r="213" spans="1:14" ht="20.100000000000001" customHeight="1" x14ac:dyDescent="0.2">
      <c r="A213" s="162">
        <v>211</v>
      </c>
      <c r="B213" s="163" t="str">
        <f t="shared" si="6"/>
        <v/>
      </c>
      <c r="C213" s="163" t="str">
        <f t="shared" si="7"/>
        <v/>
      </c>
      <c r="D213" s="164"/>
      <c r="E213" s="165"/>
      <c r="F213" s="166"/>
      <c r="G213" s="167"/>
      <c r="H213" s="166"/>
      <c r="I213" s="165"/>
      <c r="J213" s="165"/>
      <c r="K213" s="165"/>
      <c r="L213" s="165"/>
      <c r="M213" s="166"/>
      <c r="N213" s="166"/>
    </row>
    <row r="214" spans="1:14" ht="20.100000000000001" customHeight="1" x14ac:dyDescent="0.2">
      <c r="A214" s="162">
        <v>212</v>
      </c>
      <c r="B214" s="163" t="str">
        <f t="shared" si="6"/>
        <v/>
      </c>
      <c r="C214" s="163" t="str">
        <f t="shared" si="7"/>
        <v/>
      </c>
      <c r="D214" s="164"/>
      <c r="E214" s="165"/>
      <c r="F214" s="166"/>
      <c r="G214" s="167"/>
      <c r="H214" s="166"/>
      <c r="I214" s="165"/>
      <c r="J214" s="165"/>
      <c r="K214" s="165"/>
      <c r="L214" s="165"/>
      <c r="M214" s="166"/>
      <c r="N214" s="166"/>
    </row>
    <row r="215" spans="1:14" ht="20.100000000000001" customHeight="1" x14ac:dyDescent="0.2">
      <c r="A215" s="162">
        <v>213</v>
      </c>
      <c r="B215" s="163" t="str">
        <f t="shared" si="6"/>
        <v/>
      </c>
      <c r="C215" s="163" t="str">
        <f t="shared" si="7"/>
        <v/>
      </c>
      <c r="D215" s="164"/>
      <c r="E215" s="165"/>
      <c r="F215" s="166"/>
      <c r="G215" s="167"/>
      <c r="H215" s="166"/>
      <c r="I215" s="165"/>
      <c r="J215" s="165"/>
      <c r="K215" s="165"/>
      <c r="L215" s="165"/>
      <c r="M215" s="166"/>
      <c r="N215" s="166"/>
    </row>
    <row r="216" spans="1:14" ht="20.100000000000001" customHeight="1" x14ac:dyDescent="0.2">
      <c r="A216" s="162">
        <v>214</v>
      </c>
      <c r="B216" s="163" t="str">
        <f t="shared" si="6"/>
        <v/>
      </c>
      <c r="C216" s="163" t="str">
        <f t="shared" si="7"/>
        <v/>
      </c>
      <c r="D216" s="164"/>
      <c r="E216" s="165"/>
      <c r="F216" s="166"/>
      <c r="G216" s="167"/>
      <c r="H216" s="166"/>
      <c r="I216" s="165"/>
      <c r="J216" s="165"/>
      <c r="K216" s="165"/>
      <c r="L216" s="165"/>
      <c r="M216" s="166"/>
      <c r="N216" s="166"/>
    </row>
    <row r="217" spans="1:14" ht="20.100000000000001" customHeight="1" x14ac:dyDescent="0.2">
      <c r="A217" s="162">
        <v>215</v>
      </c>
      <c r="B217" s="163" t="str">
        <f t="shared" si="6"/>
        <v/>
      </c>
      <c r="C217" s="163" t="str">
        <f t="shared" si="7"/>
        <v/>
      </c>
      <c r="D217" s="164"/>
      <c r="E217" s="165"/>
      <c r="F217" s="166"/>
      <c r="G217" s="167"/>
      <c r="H217" s="166"/>
      <c r="I217" s="165"/>
      <c r="J217" s="165"/>
      <c r="K217" s="165"/>
      <c r="L217" s="165"/>
      <c r="M217" s="166"/>
      <c r="N217" s="166"/>
    </row>
    <row r="218" spans="1:14" ht="20.100000000000001" customHeight="1" x14ac:dyDescent="0.2">
      <c r="A218" s="162">
        <v>216</v>
      </c>
      <c r="B218" s="163" t="str">
        <f t="shared" si="6"/>
        <v/>
      </c>
      <c r="C218" s="163" t="str">
        <f t="shared" si="7"/>
        <v/>
      </c>
      <c r="D218" s="164"/>
      <c r="E218" s="165"/>
      <c r="F218" s="166"/>
      <c r="G218" s="167"/>
      <c r="H218" s="166"/>
      <c r="I218" s="165"/>
      <c r="J218" s="165"/>
      <c r="K218" s="165"/>
      <c r="L218" s="165"/>
      <c r="M218" s="166"/>
      <c r="N218" s="166"/>
    </row>
    <row r="219" spans="1:14" ht="20.100000000000001" customHeight="1" x14ac:dyDescent="0.2">
      <c r="A219" s="162">
        <v>217</v>
      </c>
      <c r="B219" s="163" t="str">
        <f t="shared" si="6"/>
        <v/>
      </c>
      <c r="C219" s="163" t="str">
        <f t="shared" si="7"/>
        <v/>
      </c>
      <c r="D219" s="164"/>
      <c r="E219" s="165"/>
      <c r="F219" s="166"/>
      <c r="G219" s="167"/>
      <c r="H219" s="166"/>
      <c r="I219" s="165"/>
      <c r="J219" s="165"/>
      <c r="K219" s="165"/>
      <c r="L219" s="165"/>
      <c r="M219" s="166"/>
      <c r="N219" s="166"/>
    </row>
    <row r="220" spans="1:14" ht="20.100000000000001" customHeight="1" x14ac:dyDescent="0.2">
      <c r="A220" s="162">
        <v>218</v>
      </c>
      <c r="B220" s="163" t="str">
        <f t="shared" si="6"/>
        <v/>
      </c>
      <c r="C220" s="163" t="str">
        <f t="shared" si="7"/>
        <v/>
      </c>
      <c r="D220" s="164"/>
      <c r="E220" s="165"/>
      <c r="F220" s="166"/>
      <c r="G220" s="167"/>
      <c r="H220" s="166"/>
      <c r="I220" s="165"/>
      <c r="J220" s="165"/>
      <c r="K220" s="165"/>
      <c r="L220" s="165"/>
      <c r="M220" s="166"/>
      <c r="N220" s="166"/>
    </row>
    <row r="221" spans="1:14" ht="20.100000000000001" customHeight="1" x14ac:dyDescent="0.2">
      <c r="A221" s="162">
        <v>219</v>
      </c>
      <c r="B221" s="163" t="str">
        <f t="shared" si="6"/>
        <v/>
      </c>
      <c r="C221" s="163" t="str">
        <f t="shared" si="7"/>
        <v/>
      </c>
      <c r="D221" s="164"/>
      <c r="E221" s="165"/>
      <c r="F221" s="166"/>
      <c r="G221" s="167"/>
      <c r="H221" s="166"/>
      <c r="I221" s="165"/>
      <c r="J221" s="165"/>
      <c r="K221" s="165"/>
      <c r="L221" s="165"/>
      <c r="M221" s="166"/>
      <c r="N221" s="166"/>
    </row>
    <row r="222" spans="1:14" ht="20.100000000000001" customHeight="1" x14ac:dyDescent="0.2">
      <c r="A222" s="162">
        <v>220</v>
      </c>
      <c r="B222" s="163" t="str">
        <f t="shared" si="6"/>
        <v/>
      </c>
      <c r="C222" s="163" t="str">
        <f t="shared" si="7"/>
        <v/>
      </c>
      <c r="D222" s="164"/>
      <c r="E222" s="165"/>
      <c r="F222" s="166"/>
      <c r="G222" s="167"/>
      <c r="H222" s="166"/>
      <c r="I222" s="165"/>
      <c r="J222" s="165"/>
      <c r="K222" s="165"/>
      <c r="L222" s="165"/>
      <c r="M222" s="166"/>
      <c r="N222" s="166"/>
    </row>
    <row r="223" spans="1:14" ht="20.100000000000001" customHeight="1" x14ac:dyDescent="0.2">
      <c r="A223" s="162">
        <v>221</v>
      </c>
      <c r="B223" s="163" t="str">
        <f t="shared" si="6"/>
        <v/>
      </c>
      <c r="C223" s="163" t="str">
        <f t="shared" si="7"/>
        <v/>
      </c>
      <c r="D223" s="164"/>
      <c r="E223" s="165"/>
      <c r="F223" s="166"/>
      <c r="G223" s="167"/>
      <c r="H223" s="166"/>
      <c r="I223" s="165"/>
      <c r="J223" s="165"/>
      <c r="K223" s="165"/>
      <c r="L223" s="165"/>
      <c r="M223" s="166"/>
      <c r="N223" s="166"/>
    </row>
    <row r="224" spans="1:14" ht="20.100000000000001" customHeight="1" x14ac:dyDescent="0.2">
      <c r="A224" s="162">
        <v>222</v>
      </c>
      <c r="B224" s="163" t="str">
        <f t="shared" si="6"/>
        <v/>
      </c>
      <c r="C224" s="163" t="str">
        <f t="shared" si="7"/>
        <v/>
      </c>
      <c r="D224" s="164"/>
      <c r="E224" s="165"/>
      <c r="F224" s="166"/>
      <c r="G224" s="167"/>
      <c r="H224" s="166"/>
      <c r="I224" s="165"/>
      <c r="J224" s="165"/>
      <c r="K224" s="165"/>
      <c r="L224" s="165"/>
      <c r="M224" s="166"/>
      <c r="N224" s="166"/>
    </row>
    <row r="225" spans="1:14" ht="20.100000000000001" customHeight="1" x14ac:dyDescent="0.2">
      <c r="A225" s="162">
        <v>223</v>
      </c>
      <c r="B225" s="163" t="str">
        <f t="shared" si="6"/>
        <v/>
      </c>
      <c r="C225" s="163" t="str">
        <f t="shared" si="7"/>
        <v/>
      </c>
      <c r="D225" s="164"/>
      <c r="E225" s="165"/>
      <c r="F225" s="166"/>
      <c r="G225" s="167"/>
      <c r="H225" s="166"/>
      <c r="I225" s="165"/>
      <c r="J225" s="165"/>
      <c r="K225" s="165"/>
      <c r="L225" s="165"/>
      <c r="M225" s="166"/>
      <c r="N225" s="166"/>
    </row>
    <row r="226" spans="1:14" ht="20.100000000000001" customHeight="1" x14ac:dyDescent="0.2">
      <c r="A226" s="162">
        <v>224</v>
      </c>
      <c r="B226" s="163" t="str">
        <f t="shared" si="6"/>
        <v/>
      </c>
      <c r="C226" s="163" t="str">
        <f t="shared" si="7"/>
        <v/>
      </c>
      <c r="D226" s="164"/>
      <c r="E226" s="165"/>
      <c r="F226" s="166"/>
      <c r="G226" s="167"/>
      <c r="H226" s="166"/>
      <c r="I226" s="165"/>
      <c r="J226" s="165"/>
      <c r="K226" s="165"/>
      <c r="L226" s="165"/>
      <c r="M226" s="166"/>
      <c r="N226" s="166"/>
    </row>
    <row r="227" spans="1:14" ht="20.100000000000001" customHeight="1" x14ac:dyDescent="0.2">
      <c r="A227" s="162">
        <v>225</v>
      </c>
      <c r="B227" s="163" t="str">
        <f t="shared" si="6"/>
        <v/>
      </c>
      <c r="C227" s="163" t="str">
        <f t="shared" si="7"/>
        <v/>
      </c>
      <c r="D227" s="164"/>
      <c r="E227" s="165"/>
      <c r="F227" s="166"/>
      <c r="G227" s="167"/>
      <c r="H227" s="166"/>
      <c r="I227" s="165"/>
      <c r="J227" s="165"/>
      <c r="K227" s="165"/>
      <c r="L227" s="165"/>
      <c r="M227" s="166"/>
      <c r="N227" s="166"/>
    </row>
    <row r="228" spans="1:14" ht="20.100000000000001" customHeight="1" x14ac:dyDescent="0.2">
      <c r="A228" s="162">
        <v>226</v>
      </c>
      <c r="B228" s="163" t="str">
        <f t="shared" si="6"/>
        <v/>
      </c>
      <c r="C228" s="163" t="str">
        <f t="shared" si="7"/>
        <v/>
      </c>
      <c r="D228" s="164"/>
      <c r="E228" s="165"/>
      <c r="F228" s="166"/>
      <c r="G228" s="167"/>
      <c r="H228" s="166"/>
      <c r="I228" s="165"/>
      <c r="J228" s="165"/>
      <c r="K228" s="165"/>
      <c r="L228" s="165"/>
      <c r="M228" s="166"/>
      <c r="N228" s="166"/>
    </row>
    <row r="229" spans="1:14" ht="20.100000000000001" customHeight="1" x14ac:dyDescent="0.2">
      <c r="A229" s="162">
        <v>227</v>
      </c>
      <c r="B229" s="163" t="str">
        <f t="shared" si="6"/>
        <v/>
      </c>
      <c r="C229" s="163" t="str">
        <f t="shared" si="7"/>
        <v/>
      </c>
      <c r="D229" s="164"/>
      <c r="E229" s="165"/>
      <c r="F229" s="166"/>
      <c r="G229" s="167"/>
      <c r="H229" s="166"/>
      <c r="I229" s="165"/>
      <c r="J229" s="165"/>
      <c r="K229" s="165"/>
      <c r="L229" s="165"/>
      <c r="M229" s="166"/>
      <c r="N229" s="166"/>
    </row>
    <row r="230" spans="1:14" ht="20.100000000000001" customHeight="1" x14ac:dyDescent="0.2">
      <c r="A230" s="162">
        <v>228</v>
      </c>
      <c r="B230" s="163" t="str">
        <f t="shared" si="6"/>
        <v/>
      </c>
      <c r="C230" s="163" t="str">
        <f t="shared" si="7"/>
        <v/>
      </c>
      <c r="D230" s="164"/>
      <c r="E230" s="165"/>
      <c r="F230" s="166"/>
      <c r="G230" s="167"/>
      <c r="H230" s="166"/>
      <c r="I230" s="165"/>
      <c r="J230" s="165"/>
      <c r="K230" s="165"/>
      <c r="L230" s="165"/>
      <c r="M230" s="166"/>
      <c r="N230" s="166"/>
    </row>
    <row r="231" spans="1:14" ht="20.100000000000001" customHeight="1" x14ac:dyDescent="0.2">
      <c r="A231" s="162">
        <v>229</v>
      </c>
      <c r="B231" s="163" t="str">
        <f t="shared" si="6"/>
        <v/>
      </c>
      <c r="C231" s="163" t="str">
        <f t="shared" si="7"/>
        <v/>
      </c>
      <c r="D231" s="164"/>
      <c r="E231" s="165"/>
      <c r="F231" s="166"/>
      <c r="G231" s="167"/>
      <c r="H231" s="166"/>
      <c r="I231" s="165"/>
      <c r="J231" s="165"/>
      <c r="K231" s="165"/>
      <c r="L231" s="165"/>
      <c r="M231" s="166"/>
      <c r="N231" s="166"/>
    </row>
    <row r="232" spans="1:14" ht="20.100000000000001" customHeight="1" x14ac:dyDescent="0.2">
      <c r="A232" s="162">
        <v>230</v>
      </c>
      <c r="B232" s="163" t="str">
        <f t="shared" si="6"/>
        <v/>
      </c>
      <c r="C232" s="163" t="str">
        <f t="shared" si="7"/>
        <v/>
      </c>
      <c r="D232" s="164"/>
      <c r="E232" s="165"/>
      <c r="F232" s="166"/>
      <c r="G232" s="167"/>
      <c r="H232" s="166"/>
      <c r="I232" s="165"/>
      <c r="J232" s="165"/>
      <c r="K232" s="165"/>
      <c r="L232" s="165"/>
      <c r="M232" s="166"/>
      <c r="N232" s="166"/>
    </row>
    <row r="233" spans="1:14" ht="20.100000000000001" customHeight="1" x14ac:dyDescent="0.2">
      <c r="A233" s="162">
        <v>231</v>
      </c>
      <c r="B233" s="163" t="str">
        <f t="shared" si="6"/>
        <v/>
      </c>
      <c r="C233" s="163" t="str">
        <f t="shared" si="7"/>
        <v/>
      </c>
      <c r="D233" s="164"/>
      <c r="E233" s="165"/>
      <c r="F233" s="166"/>
      <c r="G233" s="167"/>
      <c r="H233" s="166"/>
      <c r="I233" s="165"/>
      <c r="J233" s="165"/>
      <c r="K233" s="165"/>
      <c r="L233" s="165"/>
      <c r="M233" s="166"/>
      <c r="N233" s="166"/>
    </row>
    <row r="234" spans="1:14" ht="20.100000000000001" customHeight="1" x14ac:dyDescent="0.2">
      <c r="A234" s="162">
        <v>232</v>
      </c>
      <c r="B234" s="163" t="str">
        <f t="shared" si="6"/>
        <v/>
      </c>
      <c r="C234" s="163" t="str">
        <f t="shared" si="7"/>
        <v/>
      </c>
      <c r="D234" s="164"/>
      <c r="E234" s="165"/>
      <c r="F234" s="166"/>
      <c r="G234" s="167"/>
      <c r="H234" s="166"/>
      <c r="I234" s="165"/>
      <c r="J234" s="165"/>
      <c r="K234" s="165"/>
      <c r="L234" s="165"/>
      <c r="M234" s="166"/>
      <c r="N234" s="166"/>
    </row>
    <row r="235" spans="1:14" ht="20.100000000000001" customHeight="1" x14ac:dyDescent="0.2">
      <c r="A235" s="162">
        <v>233</v>
      </c>
      <c r="B235" s="163" t="str">
        <f t="shared" si="6"/>
        <v/>
      </c>
      <c r="C235" s="163" t="str">
        <f t="shared" si="7"/>
        <v/>
      </c>
      <c r="D235" s="164"/>
      <c r="E235" s="165"/>
      <c r="F235" s="166"/>
      <c r="G235" s="167"/>
      <c r="H235" s="166"/>
      <c r="I235" s="165"/>
      <c r="J235" s="165"/>
      <c r="K235" s="165"/>
      <c r="L235" s="165"/>
      <c r="M235" s="166"/>
      <c r="N235" s="166"/>
    </row>
    <row r="236" spans="1:14" ht="20.100000000000001" customHeight="1" x14ac:dyDescent="0.2">
      <c r="A236" s="162">
        <v>234</v>
      </c>
      <c r="B236" s="163" t="str">
        <f t="shared" si="6"/>
        <v/>
      </c>
      <c r="C236" s="163" t="str">
        <f t="shared" si="7"/>
        <v/>
      </c>
      <c r="D236" s="164"/>
      <c r="E236" s="165"/>
      <c r="F236" s="166"/>
      <c r="G236" s="167"/>
      <c r="H236" s="166"/>
      <c r="I236" s="165"/>
      <c r="J236" s="165"/>
      <c r="K236" s="165"/>
      <c r="L236" s="165"/>
      <c r="M236" s="166"/>
      <c r="N236" s="166"/>
    </row>
    <row r="237" spans="1:14" ht="20.100000000000001" customHeight="1" x14ac:dyDescent="0.2">
      <c r="A237" s="162">
        <v>235</v>
      </c>
      <c r="B237" s="163" t="str">
        <f t="shared" si="6"/>
        <v/>
      </c>
      <c r="C237" s="163" t="str">
        <f t="shared" si="7"/>
        <v/>
      </c>
      <c r="D237" s="164"/>
      <c r="E237" s="165"/>
      <c r="F237" s="166"/>
      <c r="G237" s="167"/>
      <c r="H237" s="166"/>
      <c r="I237" s="165"/>
      <c r="J237" s="165"/>
      <c r="K237" s="165"/>
      <c r="L237" s="165"/>
      <c r="M237" s="166"/>
      <c r="N237" s="166"/>
    </row>
    <row r="238" spans="1:14" ht="20.100000000000001" customHeight="1" x14ac:dyDescent="0.2">
      <c r="A238" s="162">
        <v>236</v>
      </c>
      <c r="B238" s="163" t="str">
        <f t="shared" si="6"/>
        <v/>
      </c>
      <c r="C238" s="163" t="str">
        <f t="shared" si="7"/>
        <v/>
      </c>
      <c r="D238" s="164"/>
      <c r="E238" s="165"/>
      <c r="F238" s="166"/>
      <c r="G238" s="167"/>
      <c r="H238" s="166"/>
      <c r="I238" s="165"/>
      <c r="J238" s="165"/>
      <c r="K238" s="165"/>
      <c r="L238" s="165"/>
      <c r="M238" s="166"/>
      <c r="N238" s="166"/>
    </row>
    <row r="239" spans="1:14" ht="20.100000000000001" customHeight="1" x14ac:dyDescent="0.2">
      <c r="A239" s="162">
        <v>237</v>
      </c>
      <c r="B239" s="163" t="str">
        <f t="shared" si="6"/>
        <v/>
      </c>
      <c r="C239" s="163" t="str">
        <f t="shared" si="7"/>
        <v/>
      </c>
      <c r="D239" s="164"/>
      <c r="E239" s="165"/>
      <c r="F239" s="166"/>
      <c r="G239" s="167"/>
      <c r="H239" s="166"/>
      <c r="I239" s="165"/>
      <c r="J239" s="165"/>
      <c r="K239" s="165"/>
      <c r="L239" s="165"/>
      <c r="M239" s="166"/>
      <c r="N239" s="166"/>
    </row>
    <row r="240" spans="1:14" ht="20.100000000000001" customHeight="1" x14ac:dyDescent="0.2">
      <c r="A240" s="162">
        <v>238</v>
      </c>
      <c r="B240" s="163" t="str">
        <f t="shared" si="6"/>
        <v/>
      </c>
      <c r="C240" s="163" t="str">
        <f t="shared" si="7"/>
        <v/>
      </c>
      <c r="D240" s="164"/>
      <c r="E240" s="165"/>
      <c r="F240" s="166"/>
      <c r="G240" s="167"/>
      <c r="H240" s="166"/>
      <c r="I240" s="165"/>
      <c r="J240" s="165"/>
      <c r="K240" s="165"/>
      <c r="L240" s="165"/>
      <c r="M240" s="166"/>
      <c r="N240" s="166"/>
    </row>
    <row r="241" spans="1:14" ht="20.100000000000001" customHeight="1" x14ac:dyDescent="0.2">
      <c r="A241" s="162">
        <v>239</v>
      </c>
      <c r="B241" s="163" t="str">
        <f t="shared" si="6"/>
        <v/>
      </c>
      <c r="C241" s="163" t="str">
        <f t="shared" si="7"/>
        <v/>
      </c>
      <c r="D241" s="164"/>
      <c r="E241" s="165"/>
      <c r="F241" s="166"/>
      <c r="G241" s="167"/>
      <c r="H241" s="166"/>
      <c r="I241" s="165"/>
      <c r="J241" s="165"/>
      <c r="K241" s="165"/>
      <c r="L241" s="165"/>
      <c r="M241" s="166"/>
      <c r="N241" s="166"/>
    </row>
    <row r="242" spans="1:14" ht="20.100000000000001" customHeight="1" x14ac:dyDescent="0.2">
      <c r="A242" s="162">
        <v>240</v>
      </c>
      <c r="B242" s="163" t="str">
        <f t="shared" si="6"/>
        <v/>
      </c>
      <c r="C242" s="163" t="str">
        <f t="shared" si="7"/>
        <v/>
      </c>
      <c r="D242" s="164"/>
      <c r="E242" s="165"/>
      <c r="F242" s="166"/>
      <c r="G242" s="167"/>
      <c r="H242" s="166"/>
      <c r="I242" s="165"/>
      <c r="J242" s="165"/>
      <c r="K242" s="165"/>
      <c r="L242" s="165"/>
      <c r="M242" s="166"/>
      <c r="N242" s="166"/>
    </row>
    <row r="243" spans="1:14" ht="20.100000000000001" customHeight="1" x14ac:dyDescent="0.2">
      <c r="A243" s="162">
        <v>241</v>
      </c>
      <c r="B243" s="163" t="str">
        <f t="shared" si="6"/>
        <v/>
      </c>
      <c r="C243" s="163" t="str">
        <f t="shared" si="7"/>
        <v/>
      </c>
      <c r="D243" s="164"/>
      <c r="E243" s="165"/>
      <c r="F243" s="166"/>
      <c r="G243" s="167"/>
      <c r="H243" s="166"/>
      <c r="I243" s="165"/>
      <c r="J243" s="165"/>
      <c r="K243" s="165"/>
      <c r="L243" s="165"/>
      <c r="M243" s="166"/>
      <c r="N243" s="166"/>
    </row>
    <row r="244" spans="1:14" ht="20.100000000000001" customHeight="1" x14ac:dyDescent="0.2">
      <c r="A244" s="162">
        <v>242</v>
      </c>
      <c r="B244" s="163" t="str">
        <f t="shared" si="6"/>
        <v/>
      </c>
      <c r="C244" s="163" t="str">
        <f t="shared" si="7"/>
        <v/>
      </c>
      <c r="D244" s="164"/>
      <c r="E244" s="165"/>
      <c r="F244" s="166"/>
      <c r="G244" s="167"/>
      <c r="H244" s="166"/>
      <c r="I244" s="165"/>
      <c r="J244" s="165"/>
      <c r="K244" s="165"/>
      <c r="L244" s="165"/>
      <c r="M244" s="166"/>
      <c r="N244" s="166"/>
    </row>
    <row r="245" spans="1:14" ht="20.100000000000001" customHeight="1" x14ac:dyDescent="0.2">
      <c r="A245" s="162">
        <v>243</v>
      </c>
      <c r="B245" s="163" t="str">
        <f t="shared" si="6"/>
        <v/>
      </c>
      <c r="C245" s="163" t="str">
        <f t="shared" si="7"/>
        <v/>
      </c>
      <c r="D245" s="164"/>
      <c r="E245" s="165"/>
      <c r="F245" s="166"/>
      <c r="G245" s="167"/>
      <c r="H245" s="166"/>
      <c r="I245" s="165"/>
      <c r="J245" s="165"/>
      <c r="K245" s="165"/>
      <c r="L245" s="165"/>
      <c r="M245" s="166"/>
      <c r="N245" s="166"/>
    </row>
    <row r="246" spans="1:14" ht="20.100000000000001" customHeight="1" x14ac:dyDescent="0.2">
      <c r="A246" s="162">
        <v>244</v>
      </c>
      <c r="B246" s="163" t="str">
        <f t="shared" si="6"/>
        <v/>
      </c>
      <c r="C246" s="163" t="str">
        <f t="shared" si="7"/>
        <v/>
      </c>
      <c r="D246" s="164"/>
      <c r="E246" s="165"/>
      <c r="F246" s="166"/>
      <c r="G246" s="167"/>
      <c r="H246" s="166"/>
      <c r="I246" s="165"/>
      <c r="J246" s="165"/>
      <c r="K246" s="165"/>
      <c r="L246" s="165"/>
      <c r="M246" s="166"/>
      <c r="N246" s="166"/>
    </row>
    <row r="247" spans="1:14" ht="20.100000000000001" customHeight="1" x14ac:dyDescent="0.2">
      <c r="A247" s="162">
        <v>245</v>
      </c>
      <c r="B247" s="163" t="str">
        <f t="shared" si="6"/>
        <v/>
      </c>
      <c r="C247" s="163" t="str">
        <f t="shared" si="7"/>
        <v/>
      </c>
      <c r="D247" s="164"/>
      <c r="E247" s="165"/>
      <c r="F247" s="166"/>
      <c r="G247" s="167"/>
      <c r="H247" s="166"/>
      <c r="I247" s="165"/>
      <c r="J247" s="165"/>
      <c r="K247" s="165"/>
      <c r="L247" s="165"/>
      <c r="M247" s="166"/>
      <c r="N247" s="166"/>
    </row>
    <row r="248" spans="1:14" ht="20.100000000000001" customHeight="1" x14ac:dyDescent="0.2">
      <c r="A248" s="162">
        <v>246</v>
      </c>
      <c r="B248" s="163" t="str">
        <f t="shared" si="6"/>
        <v/>
      </c>
      <c r="C248" s="163" t="str">
        <f t="shared" si="7"/>
        <v/>
      </c>
      <c r="D248" s="164"/>
      <c r="E248" s="165"/>
      <c r="F248" s="166"/>
      <c r="G248" s="167"/>
      <c r="H248" s="166"/>
      <c r="I248" s="165"/>
      <c r="J248" s="165"/>
      <c r="K248" s="165"/>
      <c r="L248" s="165"/>
      <c r="M248" s="166"/>
      <c r="N248" s="166"/>
    </row>
    <row r="249" spans="1:14" ht="20.100000000000001" customHeight="1" x14ac:dyDescent="0.2">
      <c r="A249" s="162">
        <v>247</v>
      </c>
      <c r="B249" s="163" t="str">
        <f t="shared" si="6"/>
        <v/>
      </c>
      <c r="C249" s="163" t="str">
        <f t="shared" si="7"/>
        <v/>
      </c>
      <c r="D249" s="164"/>
      <c r="E249" s="165"/>
      <c r="F249" s="166"/>
      <c r="G249" s="167"/>
      <c r="H249" s="166"/>
      <c r="I249" s="165"/>
      <c r="J249" s="165"/>
      <c r="K249" s="165"/>
      <c r="L249" s="165"/>
      <c r="M249" s="166"/>
      <c r="N249" s="166"/>
    </row>
    <row r="250" spans="1:14" ht="20.100000000000001" customHeight="1" x14ac:dyDescent="0.2">
      <c r="A250" s="162">
        <v>248</v>
      </c>
      <c r="B250" s="163" t="str">
        <f t="shared" si="6"/>
        <v/>
      </c>
      <c r="C250" s="163" t="str">
        <f t="shared" si="7"/>
        <v/>
      </c>
      <c r="D250" s="164"/>
      <c r="E250" s="165"/>
      <c r="F250" s="166"/>
      <c r="G250" s="167"/>
      <c r="H250" s="166"/>
      <c r="I250" s="165"/>
      <c r="J250" s="165"/>
      <c r="K250" s="165"/>
      <c r="L250" s="165"/>
      <c r="M250" s="166"/>
      <c r="N250" s="166"/>
    </row>
    <row r="251" spans="1:14" ht="20.100000000000001" customHeight="1" x14ac:dyDescent="0.2">
      <c r="A251" s="162">
        <v>249</v>
      </c>
      <c r="B251" s="163" t="str">
        <f t="shared" si="6"/>
        <v/>
      </c>
      <c r="C251" s="163" t="str">
        <f t="shared" si="7"/>
        <v/>
      </c>
      <c r="D251" s="164"/>
      <c r="E251" s="165"/>
      <c r="F251" s="166"/>
      <c r="G251" s="167"/>
      <c r="H251" s="166"/>
      <c r="I251" s="165"/>
      <c r="J251" s="165"/>
      <c r="K251" s="165"/>
      <c r="L251" s="165"/>
      <c r="M251" s="166"/>
      <c r="N251" s="166"/>
    </row>
    <row r="252" spans="1:14" ht="20.100000000000001" customHeight="1" x14ac:dyDescent="0.2">
      <c r="A252" s="162">
        <v>250</v>
      </c>
      <c r="B252" s="163" t="str">
        <f t="shared" si="6"/>
        <v/>
      </c>
      <c r="C252" s="163" t="str">
        <f t="shared" si="7"/>
        <v/>
      </c>
      <c r="D252" s="164"/>
      <c r="E252" s="165"/>
      <c r="F252" s="166"/>
      <c r="G252" s="167"/>
      <c r="H252" s="166"/>
      <c r="I252" s="165"/>
      <c r="J252" s="165"/>
      <c r="K252" s="165"/>
      <c r="L252" s="165"/>
      <c r="M252" s="166"/>
      <c r="N252" s="166"/>
    </row>
    <row r="253" spans="1:14" ht="20.100000000000001" customHeight="1" x14ac:dyDescent="0.2">
      <c r="A253" s="162">
        <v>251</v>
      </c>
      <c r="B253" s="163" t="str">
        <f t="shared" si="6"/>
        <v/>
      </c>
      <c r="C253" s="163" t="str">
        <f t="shared" si="7"/>
        <v/>
      </c>
      <c r="D253" s="164"/>
      <c r="E253" s="165"/>
      <c r="F253" s="166"/>
      <c r="G253" s="167"/>
      <c r="H253" s="166"/>
      <c r="I253" s="165"/>
      <c r="J253" s="165"/>
      <c r="K253" s="165"/>
      <c r="L253" s="165"/>
      <c r="M253" s="166"/>
      <c r="N253" s="166"/>
    </row>
    <row r="254" spans="1:14" ht="20.100000000000001" customHeight="1" x14ac:dyDescent="0.2">
      <c r="A254" s="162">
        <v>252</v>
      </c>
      <c r="B254" s="163" t="str">
        <f t="shared" si="6"/>
        <v/>
      </c>
      <c r="C254" s="163" t="str">
        <f t="shared" si="7"/>
        <v/>
      </c>
      <c r="D254" s="164"/>
      <c r="E254" s="165"/>
      <c r="F254" s="166"/>
      <c r="G254" s="167"/>
      <c r="H254" s="166"/>
      <c r="I254" s="165"/>
      <c r="J254" s="165"/>
      <c r="K254" s="165"/>
      <c r="L254" s="165"/>
      <c r="M254" s="166"/>
      <c r="N254" s="166"/>
    </row>
    <row r="255" spans="1:14" ht="20.100000000000001" customHeight="1" x14ac:dyDescent="0.2">
      <c r="A255" s="162">
        <v>253</v>
      </c>
      <c r="B255" s="163" t="str">
        <f t="shared" si="6"/>
        <v/>
      </c>
      <c r="C255" s="163" t="str">
        <f t="shared" si="7"/>
        <v/>
      </c>
      <c r="D255" s="164"/>
      <c r="E255" s="165"/>
      <c r="F255" s="166"/>
      <c r="G255" s="167"/>
      <c r="H255" s="166"/>
      <c r="I255" s="165"/>
      <c r="J255" s="165"/>
      <c r="K255" s="165"/>
      <c r="L255" s="165"/>
      <c r="M255" s="166"/>
      <c r="N255" s="166"/>
    </row>
    <row r="256" spans="1:14" ht="20.100000000000001" customHeight="1" x14ac:dyDescent="0.2">
      <c r="A256" s="162">
        <v>254</v>
      </c>
      <c r="B256" s="163" t="str">
        <f t="shared" si="6"/>
        <v/>
      </c>
      <c r="C256" s="163" t="str">
        <f t="shared" si="7"/>
        <v/>
      </c>
      <c r="D256" s="164"/>
      <c r="E256" s="165"/>
      <c r="F256" s="166"/>
      <c r="G256" s="167"/>
      <c r="H256" s="166"/>
      <c r="I256" s="165"/>
      <c r="J256" s="165"/>
      <c r="K256" s="165"/>
      <c r="L256" s="165"/>
      <c r="M256" s="166"/>
      <c r="N256" s="166"/>
    </row>
    <row r="257" spans="1:14" ht="20.100000000000001" customHeight="1" x14ac:dyDescent="0.2">
      <c r="A257" s="162">
        <v>255</v>
      </c>
      <c r="B257" s="163" t="str">
        <f t="shared" si="6"/>
        <v/>
      </c>
      <c r="C257" s="163" t="str">
        <f t="shared" si="7"/>
        <v/>
      </c>
      <c r="D257" s="164"/>
      <c r="E257" s="165"/>
      <c r="F257" s="166"/>
      <c r="G257" s="167"/>
      <c r="H257" s="166"/>
      <c r="I257" s="165"/>
      <c r="J257" s="165"/>
      <c r="K257" s="165"/>
      <c r="L257" s="165"/>
      <c r="M257" s="166"/>
      <c r="N257" s="166"/>
    </row>
    <row r="258" spans="1:14" ht="20.100000000000001" customHeight="1" x14ac:dyDescent="0.2">
      <c r="A258" s="162">
        <v>256</v>
      </c>
      <c r="B258" s="163" t="str">
        <f t="shared" si="6"/>
        <v/>
      </c>
      <c r="C258" s="163" t="str">
        <f t="shared" si="7"/>
        <v/>
      </c>
      <c r="D258" s="164"/>
      <c r="E258" s="165"/>
      <c r="F258" s="166"/>
      <c r="G258" s="167"/>
      <c r="H258" s="166"/>
      <c r="I258" s="165"/>
      <c r="J258" s="165"/>
      <c r="K258" s="165"/>
      <c r="L258" s="165"/>
      <c r="M258" s="166"/>
      <c r="N258" s="166"/>
    </row>
    <row r="259" spans="1:14" ht="20.100000000000001" customHeight="1" x14ac:dyDescent="0.2">
      <c r="A259" s="162">
        <v>257</v>
      </c>
      <c r="B259" s="163" t="str">
        <f t="shared" si="6"/>
        <v/>
      </c>
      <c r="C259" s="163" t="str">
        <f t="shared" si="7"/>
        <v/>
      </c>
      <c r="D259" s="164"/>
      <c r="E259" s="165"/>
      <c r="F259" s="166"/>
      <c r="G259" s="167"/>
      <c r="H259" s="166"/>
      <c r="I259" s="165"/>
      <c r="J259" s="165"/>
      <c r="K259" s="165"/>
      <c r="L259" s="165"/>
      <c r="M259" s="166"/>
      <c r="N259" s="166"/>
    </row>
    <row r="260" spans="1:14" ht="20.100000000000001" customHeight="1" x14ac:dyDescent="0.2">
      <c r="A260" s="162">
        <v>258</v>
      </c>
      <c r="B260" s="163" t="str">
        <f t="shared" ref="B260:B323" si="8">IF(D260&lt;&gt;"",YEAR(D260),"")</f>
        <v/>
      </c>
      <c r="C260" s="163" t="str">
        <f t="shared" ref="C260:C323" si="9">IF(D260&lt;&gt;"",MONTH(D260),"")</f>
        <v/>
      </c>
      <c r="D260" s="164"/>
      <c r="E260" s="165"/>
      <c r="F260" s="166"/>
      <c r="G260" s="167"/>
      <c r="H260" s="166"/>
      <c r="I260" s="165"/>
      <c r="J260" s="165"/>
      <c r="K260" s="165"/>
      <c r="L260" s="165"/>
      <c r="M260" s="166"/>
      <c r="N260" s="166"/>
    </row>
    <row r="261" spans="1:14" ht="20.100000000000001" customHeight="1" x14ac:dyDescent="0.2">
      <c r="A261" s="162">
        <v>259</v>
      </c>
      <c r="B261" s="163" t="str">
        <f t="shared" si="8"/>
        <v/>
      </c>
      <c r="C261" s="163" t="str">
        <f t="shared" si="9"/>
        <v/>
      </c>
      <c r="D261" s="164"/>
      <c r="E261" s="165"/>
      <c r="F261" s="166"/>
      <c r="G261" s="167"/>
      <c r="H261" s="166"/>
      <c r="I261" s="165"/>
      <c r="J261" s="165"/>
      <c r="K261" s="165"/>
      <c r="L261" s="165"/>
      <c r="M261" s="166"/>
      <c r="N261" s="166"/>
    </row>
    <row r="262" spans="1:14" ht="20.100000000000001" customHeight="1" x14ac:dyDescent="0.2">
      <c r="A262" s="162">
        <v>260</v>
      </c>
      <c r="B262" s="163" t="str">
        <f t="shared" si="8"/>
        <v/>
      </c>
      <c r="C262" s="163" t="str">
        <f t="shared" si="9"/>
        <v/>
      </c>
      <c r="D262" s="164"/>
      <c r="E262" s="165"/>
      <c r="F262" s="166"/>
      <c r="G262" s="167"/>
      <c r="H262" s="166"/>
      <c r="I262" s="165"/>
      <c r="J262" s="165"/>
      <c r="K262" s="165"/>
      <c r="L262" s="165"/>
      <c r="M262" s="166"/>
      <c r="N262" s="166"/>
    </row>
    <row r="263" spans="1:14" ht="20.100000000000001" customHeight="1" x14ac:dyDescent="0.2">
      <c r="A263" s="162">
        <v>261</v>
      </c>
      <c r="B263" s="163" t="str">
        <f t="shared" si="8"/>
        <v/>
      </c>
      <c r="C263" s="163" t="str">
        <f t="shared" si="9"/>
        <v/>
      </c>
      <c r="D263" s="164"/>
      <c r="E263" s="165"/>
      <c r="F263" s="166"/>
      <c r="G263" s="167"/>
      <c r="H263" s="166"/>
      <c r="I263" s="165"/>
      <c r="J263" s="165"/>
      <c r="K263" s="165"/>
      <c r="L263" s="165"/>
      <c r="M263" s="166"/>
      <c r="N263" s="166"/>
    </row>
    <row r="264" spans="1:14" ht="20.100000000000001" customHeight="1" x14ac:dyDescent="0.2">
      <c r="A264" s="162">
        <v>262</v>
      </c>
      <c r="B264" s="163" t="str">
        <f t="shared" si="8"/>
        <v/>
      </c>
      <c r="C264" s="163" t="str">
        <f t="shared" si="9"/>
        <v/>
      </c>
      <c r="D264" s="164"/>
      <c r="E264" s="165"/>
      <c r="F264" s="166"/>
      <c r="G264" s="167"/>
      <c r="H264" s="166"/>
      <c r="I264" s="165"/>
      <c r="J264" s="165"/>
      <c r="K264" s="165"/>
      <c r="L264" s="165"/>
      <c r="M264" s="166"/>
      <c r="N264" s="166"/>
    </row>
    <row r="265" spans="1:14" ht="20.100000000000001" customHeight="1" x14ac:dyDescent="0.2">
      <c r="A265" s="162">
        <v>263</v>
      </c>
      <c r="B265" s="163" t="str">
        <f t="shared" si="8"/>
        <v/>
      </c>
      <c r="C265" s="163" t="str">
        <f t="shared" si="9"/>
        <v/>
      </c>
      <c r="D265" s="164"/>
      <c r="E265" s="165"/>
      <c r="F265" s="166"/>
      <c r="G265" s="167"/>
      <c r="H265" s="166"/>
      <c r="I265" s="165"/>
      <c r="J265" s="165"/>
      <c r="K265" s="165"/>
      <c r="L265" s="165"/>
      <c r="M265" s="166"/>
      <c r="N265" s="166"/>
    </row>
    <row r="266" spans="1:14" ht="20.100000000000001" customHeight="1" x14ac:dyDescent="0.2">
      <c r="A266" s="162">
        <v>264</v>
      </c>
      <c r="B266" s="163" t="str">
        <f t="shared" si="8"/>
        <v/>
      </c>
      <c r="C266" s="163" t="str">
        <f t="shared" si="9"/>
        <v/>
      </c>
      <c r="D266" s="164"/>
      <c r="E266" s="165"/>
      <c r="F266" s="166"/>
      <c r="G266" s="167"/>
      <c r="H266" s="166"/>
      <c r="I266" s="165"/>
      <c r="J266" s="165"/>
      <c r="K266" s="165"/>
      <c r="L266" s="165"/>
      <c r="M266" s="166"/>
      <c r="N266" s="166"/>
    </row>
    <row r="267" spans="1:14" ht="20.100000000000001" customHeight="1" x14ac:dyDescent="0.2">
      <c r="A267" s="162">
        <v>265</v>
      </c>
      <c r="B267" s="163" t="str">
        <f t="shared" si="8"/>
        <v/>
      </c>
      <c r="C267" s="163" t="str">
        <f t="shared" si="9"/>
        <v/>
      </c>
      <c r="D267" s="164"/>
      <c r="E267" s="165"/>
      <c r="F267" s="166"/>
      <c r="G267" s="167"/>
      <c r="H267" s="166"/>
      <c r="I267" s="165"/>
      <c r="J267" s="165"/>
      <c r="K267" s="165"/>
      <c r="L267" s="165"/>
      <c r="M267" s="166"/>
      <c r="N267" s="166"/>
    </row>
    <row r="268" spans="1:14" ht="20.100000000000001" customHeight="1" x14ac:dyDescent="0.2">
      <c r="A268" s="162">
        <v>266</v>
      </c>
      <c r="B268" s="163" t="str">
        <f t="shared" si="8"/>
        <v/>
      </c>
      <c r="C268" s="163" t="str">
        <f t="shared" si="9"/>
        <v/>
      </c>
      <c r="D268" s="164"/>
      <c r="E268" s="165"/>
      <c r="F268" s="166"/>
      <c r="G268" s="167"/>
      <c r="H268" s="166"/>
      <c r="I268" s="165"/>
      <c r="J268" s="165"/>
      <c r="K268" s="165"/>
      <c r="L268" s="165"/>
      <c r="M268" s="166"/>
      <c r="N268" s="166"/>
    </row>
    <row r="269" spans="1:14" ht="20.100000000000001" customHeight="1" x14ac:dyDescent="0.2">
      <c r="A269" s="162">
        <v>267</v>
      </c>
      <c r="B269" s="163" t="str">
        <f t="shared" si="8"/>
        <v/>
      </c>
      <c r="C269" s="163" t="str">
        <f t="shared" si="9"/>
        <v/>
      </c>
      <c r="D269" s="164"/>
      <c r="E269" s="165"/>
      <c r="F269" s="166"/>
      <c r="G269" s="167"/>
      <c r="H269" s="166"/>
      <c r="I269" s="165"/>
      <c r="J269" s="165"/>
      <c r="K269" s="165"/>
      <c r="L269" s="165"/>
      <c r="M269" s="166"/>
      <c r="N269" s="166"/>
    </row>
    <row r="270" spans="1:14" ht="20.100000000000001" customHeight="1" x14ac:dyDescent="0.2">
      <c r="A270" s="162">
        <v>268</v>
      </c>
      <c r="B270" s="163" t="str">
        <f t="shared" si="8"/>
        <v/>
      </c>
      <c r="C270" s="163" t="str">
        <f t="shared" si="9"/>
        <v/>
      </c>
      <c r="D270" s="164"/>
      <c r="E270" s="165"/>
      <c r="F270" s="166"/>
      <c r="G270" s="167"/>
      <c r="H270" s="166"/>
      <c r="I270" s="165"/>
      <c r="J270" s="165"/>
      <c r="K270" s="165"/>
      <c r="L270" s="165"/>
      <c r="M270" s="166"/>
      <c r="N270" s="166"/>
    </row>
    <row r="271" spans="1:14" ht="20.100000000000001" customHeight="1" x14ac:dyDescent="0.2">
      <c r="A271" s="162">
        <v>269</v>
      </c>
      <c r="B271" s="163" t="str">
        <f t="shared" si="8"/>
        <v/>
      </c>
      <c r="C271" s="163" t="str">
        <f t="shared" si="9"/>
        <v/>
      </c>
      <c r="D271" s="164"/>
      <c r="E271" s="165"/>
      <c r="F271" s="166"/>
      <c r="G271" s="167"/>
      <c r="H271" s="166"/>
      <c r="I271" s="165"/>
      <c r="J271" s="165"/>
      <c r="K271" s="165"/>
      <c r="L271" s="165"/>
      <c r="M271" s="166"/>
      <c r="N271" s="166"/>
    </row>
    <row r="272" spans="1:14" ht="20.100000000000001" customHeight="1" x14ac:dyDescent="0.2">
      <c r="A272" s="162">
        <v>270</v>
      </c>
      <c r="B272" s="163" t="str">
        <f t="shared" si="8"/>
        <v/>
      </c>
      <c r="C272" s="163" t="str">
        <f t="shared" si="9"/>
        <v/>
      </c>
      <c r="D272" s="164"/>
      <c r="E272" s="165"/>
      <c r="F272" s="166"/>
      <c r="G272" s="167"/>
      <c r="H272" s="166"/>
      <c r="I272" s="165"/>
      <c r="J272" s="165"/>
      <c r="K272" s="165"/>
      <c r="L272" s="165"/>
      <c r="M272" s="166"/>
      <c r="N272" s="166"/>
    </row>
    <row r="273" spans="1:14" ht="20.100000000000001" customHeight="1" x14ac:dyDescent="0.2">
      <c r="A273" s="162">
        <v>271</v>
      </c>
      <c r="B273" s="163" t="str">
        <f t="shared" si="8"/>
        <v/>
      </c>
      <c r="C273" s="163" t="str">
        <f t="shared" si="9"/>
        <v/>
      </c>
      <c r="D273" s="164"/>
      <c r="E273" s="165"/>
      <c r="F273" s="166"/>
      <c r="G273" s="167"/>
      <c r="H273" s="166"/>
      <c r="I273" s="165"/>
      <c r="J273" s="165"/>
      <c r="K273" s="165"/>
      <c r="L273" s="165"/>
      <c r="M273" s="166"/>
      <c r="N273" s="166"/>
    </row>
    <row r="274" spans="1:14" ht="20.100000000000001" customHeight="1" x14ac:dyDescent="0.2">
      <c r="A274" s="162">
        <v>272</v>
      </c>
      <c r="B274" s="163" t="str">
        <f t="shared" si="8"/>
        <v/>
      </c>
      <c r="C274" s="163" t="str">
        <f t="shared" si="9"/>
        <v/>
      </c>
      <c r="D274" s="164"/>
      <c r="E274" s="165"/>
      <c r="F274" s="166"/>
      <c r="G274" s="167"/>
      <c r="H274" s="166"/>
      <c r="I274" s="165"/>
      <c r="J274" s="165"/>
      <c r="K274" s="165"/>
      <c r="L274" s="165"/>
      <c r="M274" s="166"/>
      <c r="N274" s="166"/>
    </row>
    <row r="275" spans="1:14" ht="20.100000000000001" customHeight="1" x14ac:dyDescent="0.2">
      <c r="A275" s="162">
        <v>273</v>
      </c>
      <c r="B275" s="163" t="str">
        <f t="shared" si="8"/>
        <v/>
      </c>
      <c r="C275" s="163" t="str">
        <f t="shared" si="9"/>
        <v/>
      </c>
      <c r="D275" s="164"/>
      <c r="E275" s="165"/>
      <c r="F275" s="166"/>
      <c r="G275" s="167"/>
      <c r="H275" s="166"/>
      <c r="I275" s="165"/>
      <c r="J275" s="165"/>
      <c r="K275" s="165"/>
      <c r="L275" s="165"/>
      <c r="M275" s="166"/>
      <c r="N275" s="166"/>
    </row>
    <row r="276" spans="1:14" ht="20.100000000000001" customHeight="1" x14ac:dyDescent="0.2">
      <c r="A276" s="162">
        <v>274</v>
      </c>
      <c r="B276" s="163" t="str">
        <f t="shared" si="8"/>
        <v/>
      </c>
      <c r="C276" s="163" t="str">
        <f t="shared" si="9"/>
        <v/>
      </c>
      <c r="D276" s="164"/>
      <c r="E276" s="165"/>
      <c r="F276" s="166"/>
      <c r="G276" s="167"/>
      <c r="H276" s="166"/>
      <c r="I276" s="165"/>
      <c r="J276" s="165"/>
      <c r="K276" s="165"/>
      <c r="L276" s="165"/>
      <c r="M276" s="166"/>
      <c r="N276" s="166"/>
    </row>
    <row r="277" spans="1:14" ht="20.100000000000001" customHeight="1" x14ac:dyDescent="0.2">
      <c r="A277" s="162">
        <v>275</v>
      </c>
      <c r="B277" s="163" t="str">
        <f t="shared" si="8"/>
        <v/>
      </c>
      <c r="C277" s="163" t="str">
        <f t="shared" si="9"/>
        <v/>
      </c>
      <c r="D277" s="164"/>
      <c r="E277" s="165"/>
      <c r="F277" s="166"/>
      <c r="G277" s="167"/>
      <c r="H277" s="166"/>
      <c r="I277" s="165"/>
      <c r="J277" s="165"/>
      <c r="K277" s="165"/>
      <c r="L277" s="165"/>
      <c r="M277" s="166"/>
      <c r="N277" s="166"/>
    </row>
    <row r="278" spans="1:14" ht="20.100000000000001" customHeight="1" x14ac:dyDescent="0.2">
      <c r="A278" s="162">
        <v>276</v>
      </c>
      <c r="B278" s="163" t="str">
        <f t="shared" si="8"/>
        <v/>
      </c>
      <c r="C278" s="163" t="str">
        <f t="shared" si="9"/>
        <v/>
      </c>
      <c r="D278" s="164"/>
      <c r="E278" s="165"/>
      <c r="F278" s="166"/>
      <c r="G278" s="167"/>
      <c r="H278" s="166"/>
      <c r="I278" s="165"/>
      <c r="J278" s="165"/>
      <c r="K278" s="165"/>
      <c r="L278" s="165"/>
      <c r="M278" s="166"/>
      <c r="N278" s="166"/>
    </row>
    <row r="279" spans="1:14" ht="20.100000000000001" customHeight="1" x14ac:dyDescent="0.2">
      <c r="A279" s="162">
        <v>277</v>
      </c>
      <c r="B279" s="163" t="str">
        <f t="shared" si="8"/>
        <v/>
      </c>
      <c r="C279" s="163" t="str">
        <f t="shared" si="9"/>
        <v/>
      </c>
      <c r="D279" s="164"/>
      <c r="E279" s="165"/>
      <c r="F279" s="166"/>
      <c r="G279" s="167"/>
      <c r="H279" s="166"/>
      <c r="I279" s="165"/>
      <c r="J279" s="165"/>
      <c r="K279" s="165"/>
      <c r="L279" s="165"/>
      <c r="M279" s="166"/>
      <c r="N279" s="166"/>
    </row>
    <row r="280" spans="1:14" ht="20.100000000000001" customHeight="1" x14ac:dyDescent="0.2">
      <c r="A280" s="162">
        <v>278</v>
      </c>
      <c r="B280" s="163" t="str">
        <f t="shared" si="8"/>
        <v/>
      </c>
      <c r="C280" s="163" t="str">
        <f t="shared" si="9"/>
        <v/>
      </c>
      <c r="D280" s="164"/>
      <c r="E280" s="165"/>
      <c r="F280" s="166"/>
      <c r="G280" s="167"/>
      <c r="H280" s="166"/>
      <c r="I280" s="165"/>
      <c r="J280" s="165"/>
      <c r="K280" s="165"/>
      <c r="L280" s="165"/>
      <c r="M280" s="166"/>
      <c r="N280" s="166"/>
    </row>
    <row r="281" spans="1:14" ht="20.100000000000001" customHeight="1" x14ac:dyDescent="0.2">
      <c r="A281" s="162">
        <v>279</v>
      </c>
      <c r="B281" s="163" t="str">
        <f t="shared" si="8"/>
        <v/>
      </c>
      <c r="C281" s="163" t="str">
        <f t="shared" si="9"/>
        <v/>
      </c>
      <c r="D281" s="164"/>
      <c r="E281" s="165"/>
      <c r="F281" s="166"/>
      <c r="G281" s="167"/>
      <c r="H281" s="166"/>
      <c r="I281" s="165"/>
      <c r="J281" s="165"/>
      <c r="K281" s="165"/>
      <c r="L281" s="165"/>
      <c r="M281" s="166"/>
      <c r="N281" s="166"/>
    </row>
    <row r="282" spans="1:14" ht="20.100000000000001" customHeight="1" x14ac:dyDescent="0.2">
      <c r="A282" s="162">
        <v>280</v>
      </c>
      <c r="B282" s="163" t="str">
        <f t="shared" si="8"/>
        <v/>
      </c>
      <c r="C282" s="163" t="str">
        <f t="shared" si="9"/>
        <v/>
      </c>
      <c r="D282" s="164"/>
      <c r="E282" s="165"/>
      <c r="F282" s="166"/>
      <c r="G282" s="167"/>
      <c r="H282" s="166"/>
      <c r="I282" s="165"/>
      <c r="J282" s="165"/>
      <c r="K282" s="165"/>
      <c r="L282" s="165"/>
      <c r="M282" s="166"/>
      <c r="N282" s="166"/>
    </row>
    <row r="283" spans="1:14" ht="20.100000000000001" customHeight="1" x14ac:dyDescent="0.2">
      <c r="A283" s="162">
        <v>281</v>
      </c>
      <c r="B283" s="163" t="str">
        <f t="shared" si="8"/>
        <v/>
      </c>
      <c r="C283" s="163" t="str">
        <f t="shared" si="9"/>
        <v/>
      </c>
      <c r="D283" s="164"/>
      <c r="E283" s="165"/>
      <c r="F283" s="166"/>
      <c r="G283" s="167"/>
      <c r="H283" s="166"/>
      <c r="I283" s="165"/>
      <c r="J283" s="165"/>
      <c r="K283" s="165"/>
      <c r="L283" s="165"/>
      <c r="M283" s="166"/>
      <c r="N283" s="166"/>
    </row>
    <row r="284" spans="1:14" ht="20.100000000000001" customHeight="1" x14ac:dyDescent="0.2">
      <c r="A284" s="162">
        <v>282</v>
      </c>
      <c r="B284" s="163" t="str">
        <f t="shared" si="8"/>
        <v/>
      </c>
      <c r="C284" s="163" t="str">
        <f t="shared" si="9"/>
        <v/>
      </c>
      <c r="D284" s="164"/>
      <c r="E284" s="165"/>
      <c r="F284" s="166"/>
      <c r="G284" s="167"/>
      <c r="H284" s="166"/>
      <c r="I284" s="165"/>
      <c r="J284" s="165"/>
      <c r="K284" s="165"/>
      <c r="L284" s="165"/>
      <c r="M284" s="166"/>
      <c r="N284" s="166"/>
    </row>
    <row r="285" spans="1:14" ht="20.100000000000001" customHeight="1" x14ac:dyDescent="0.2">
      <c r="A285" s="162">
        <v>283</v>
      </c>
      <c r="B285" s="163" t="str">
        <f t="shared" si="8"/>
        <v/>
      </c>
      <c r="C285" s="163" t="str">
        <f t="shared" si="9"/>
        <v/>
      </c>
      <c r="D285" s="164"/>
      <c r="E285" s="165"/>
      <c r="F285" s="166"/>
      <c r="G285" s="167"/>
      <c r="H285" s="166"/>
      <c r="I285" s="165"/>
      <c r="J285" s="165"/>
      <c r="K285" s="165"/>
      <c r="L285" s="165"/>
      <c r="M285" s="166"/>
      <c r="N285" s="166"/>
    </row>
    <row r="286" spans="1:14" ht="20.100000000000001" customHeight="1" x14ac:dyDescent="0.2">
      <c r="A286" s="162">
        <v>284</v>
      </c>
      <c r="B286" s="163" t="str">
        <f t="shared" si="8"/>
        <v/>
      </c>
      <c r="C286" s="163" t="str">
        <f t="shared" si="9"/>
        <v/>
      </c>
      <c r="D286" s="164"/>
      <c r="E286" s="165"/>
      <c r="F286" s="166"/>
      <c r="G286" s="167"/>
      <c r="H286" s="166"/>
      <c r="I286" s="165"/>
      <c r="J286" s="165"/>
      <c r="K286" s="165"/>
      <c r="L286" s="165"/>
      <c r="M286" s="166"/>
      <c r="N286" s="166"/>
    </row>
    <row r="287" spans="1:14" ht="20.100000000000001" customHeight="1" x14ac:dyDescent="0.2">
      <c r="A287" s="162">
        <v>285</v>
      </c>
      <c r="B287" s="163" t="str">
        <f t="shared" si="8"/>
        <v/>
      </c>
      <c r="C287" s="163" t="str">
        <f t="shared" si="9"/>
        <v/>
      </c>
      <c r="D287" s="164"/>
      <c r="E287" s="165"/>
      <c r="F287" s="166"/>
      <c r="G287" s="167"/>
      <c r="H287" s="166"/>
      <c r="I287" s="165"/>
      <c r="J287" s="165"/>
      <c r="K287" s="165"/>
      <c r="L287" s="165"/>
      <c r="M287" s="166"/>
      <c r="N287" s="166"/>
    </row>
    <row r="288" spans="1:14" ht="20.100000000000001" customHeight="1" x14ac:dyDescent="0.2">
      <c r="A288" s="162">
        <v>286</v>
      </c>
      <c r="B288" s="163" t="str">
        <f t="shared" si="8"/>
        <v/>
      </c>
      <c r="C288" s="163" t="str">
        <f t="shared" si="9"/>
        <v/>
      </c>
      <c r="D288" s="164"/>
      <c r="E288" s="165"/>
      <c r="F288" s="166"/>
      <c r="G288" s="167"/>
      <c r="H288" s="166"/>
      <c r="I288" s="165"/>
      <c r="J288" s="165"/>
      <c r="K288" s="165"/>
      <c r="L288" s="165"/>
      <c r="M288" s="166"/>
      <c r="N288" s="166"/>
    </row>
    <row r="289" spans="1:14" ht="20.100000000000001" customHeight="1" x14ac:dyDescent="0.2">
      <c r="A289" s="162">
        <v>287</v>
      </c>
      <c r="B289" s="163" t="str">
        <f t="shared" si="8"/>
        <v/>
      </c>
      <c r="C289" s="163" t="str">
        <f t="shared" si="9"/>
        <v/>
      </c>
      <c r="D289" s="164"/>
      <c r="E289" s="165"/>
      <c r="F289" s="166"/>
      <c r="G289" s="167"/>
      <c r="H289" s="166"/>
      <c r="I289" s="165"/>
      <c r="J289" s="165"/>
      <c r="K289" s="165"/>
      <c r="L289" s="165"/>
      <c r="M289" s="166"/>
      <c r="N289" s="166"/>
    </row>
    <row r="290" spans="1:14" ht="20.100000000000001" customHeight="1" x14ac:dyDescent="0.2">
      <c r="A290" s="162">
        <v>288</v>
      </c>
      <c r="B290" s="163" t="str">
        <f t="shared" si="8"/>
        <v/>
      </c>
      <c r="C290" s="163" t="str">
        <f t="shared" si="9"/>
        <v/>
      </c>
      <c r="D290" s="164"/>
      <c r="E290" s="165"/>
      <c r="F290" s="166"/>
      <c r="G290" s="167"/>
      <c r="H290" s="166"/>
      <c r="I290" s="165"/>
      <c r="J290" s="165"/>
      <c r="K290" s="165"/>
      <c r="L290" s="165"/>
      <c r="M290" s="166"/>
      <c r="N290" s="166"/>
    </row>
    <row r="291" spans="1:14" ht="20.100000000000001" customHeight="1" x14ac:dyDescent="0.2">
      <c r="A291" s="162">
        <v>289</v>
      </c>
      <c r="B291" s="163" t="str">
        <f t="shared" si="8"/>
        <v/>
      </c>
      <c r="C291" s="163" t="str">
        <f t="shared" si="9"/>
        <v/>
      </c>
      <c r="D291" s="164"/>
      <c r="E291" s="165"/>
      <c r="F291" s="166"/>
      <c r="G291" s="167"/>
      <c r="H291" s="166"/>
      <c r="I291" s="165"/>
      <c r="J291" s="165"/>
      <c r="K291" s="165"/>
      <c r="L291" s="165"/>
      <c r="M291" s="166"/>
      <c r="N291" s="166"/>
    </row>
    <row r="292" spans="1:14" ht="20.100000000000001" customHeight="1" x14ac:dyDescent="0.2">
      <c r="A292" s="162">
        <v>290</v>
      </c>
      <c r="B292" s="163" t="str">
        <f t="shared" si="8"/>
        <v/>
      </c>
      <c r="C292" s="163" t="str">
        <f t="shared" si="9"/>
        <v/>
      </c>
      <c r="D292" s="164"/>
      <c r="E292" s="165"/>
      <c r="F292" s="166"/>
      <c r="G292" s="167"/>
      <c r="H292" s="166"/>
      <c r="I292" s="165"/>
      <c r="J292" s="165"/>
      <c r="K292" s="165"/>
      <c r="L292" s="165"/>
      <c r="M292" s="166"/>
      <c r="N292" s="166"/>
    </row>
    <row r="293" spans="1:14" ht="20.100000000000001" customHeight="1" x14ac:dyDescent="0.2">
      <c r="A293" s="162">
        <v>291</v>
      </c>
      <c r="B293" s="163" t="str">
        <f t="shared" si="8"/>
        <v/>
      </c>
      <c r="C293" s="163" t="str">
        <f t="shared" si="9"/>
        <v/>
      </c>
      <c r="D293" s="164"/>
      <c r="E293" s="165"/>
      <c r="F293" s="166"/>
      <c r="G293" s="167"/>
      <c r="H293" s="166"/>
      <c r="I293" s="165"/>
      <c r="J293" s="165"/>
      <c r="K293" s="165"/>
      <c r="L293" s="165"/>
      <c r="M293" s="166"/>
      <c r="N293" s="166"/>
    </row>
    <row r="294" spans="1:14" ht="20.100000000000001" customHeight="1" x14ac:dyDescent="0.2">
      <c r="A294" s="162">
        <v>292</v>
      </c>
      <c r="B294" s="163" t="str">
        <f t="shared" si="8"/>
        <v/>
      </c>
      <c r="C294" s="163" t="str">
        <f t="shared" si="9"/>
        <v/>
      </c>
      <c r="D294" s="164"/>
      <c r="E294" s="165"/>
      <c r="F294" s="166"/>
      <c r="G294" s="167"/>
      <c r="H294" s="166"/>
      <c r="I294" s="165"/>
      <c r="J294" s="165"/>
      <c r="K294" s="165"/>
      <c r="L294" s="165"/>
      <c r="M294" s="166"/>
      <c r="N294" s="166"/>
    </row>
    <row r="295" spans="1:14" ht="20.100000000000001" customHeight="1" x14ac:dyDescent="0.2">
      <c r="A295" s="162">
        <v>293</v>
      </c>
      <c r="B295" s="163" t="str">
        <f t="shared" si="8"/>
        <v/>
      </c>
      <c r="C295" s="163" t="str">
        <f t="shared" si="9"/>
        <v/>
      </c>
      <c r="D295" s="164"/>
      <c r="E295" s="165"/>
      <c r="F295" s="166"/>
      <c r="G295" s="167"/>
      <c r="H295" s="166"/>
      <c r="I295" s="165"/>
      <c r="J295" s="165"/>
      <c r="K295" s="165"/>
      <c r="L295" s="165"/>
      <c r="M295" s="166"/>
      <c r="N295" s="166"/>
    </row>
    <row r="296" spans="1:14" ht="20.100000000000001" customHeight="1" x14ac:dyDescent="0.2">
      <c r="A296" s="162">
        <v>294</v>
      </c>
      <c r="B296" s="163" t="str">
        <f t="shared" si="8"/>
        <v/>
      </c>
      <c r="C296" s="163" t="str">
        <f t="shared" si="9"/>
        <v/>
      </c>
      <c r="D296" s="164"/>
      <c r="E296" s="165"/>
      <c r="F296" s="166"/>
      <c r="G296" s="167"/>
      <c r="H296" s="166"/>
      <c r="I296" s="165"/>
      <c r="J296" s="165"/>
      <c r="K296" s="165"/>
      <c r="L296" s="165"/>
      <c r="M296" s="166"/>
      <c r="N296" s="166"/>
    </row>
    <row r="297" spans="1:14" ht="20.100000000000001" customHeight="1" x14ac:dyDescent="0.2">
      <c r="A297" s="162">
        <v>295</v>
      </c>
      <c r="B297" s="163" t="str">
        <f t="shared" si="8"/>
        <v/>
      </c>
      <c r="C297" s="163" t="str">
        <f t="shared" si="9"/>
        <v/>
      </c>
      <c r="D297" s="164"/>
      <c r="E297" s="165"/>
      <c r="F297" s="166"/>
      <c r="G297" s="167"/>
      <c r="H297" s="166"/>
      <c r="I297" s="165"/>
      <c r="J297" s="165"/>
      <c r="K297" s="165"/>
      <c r="L297" s="165"/>
      <c r="M297" s="166"/>
      <c r="N297" s="166"/>
    </row>
    <row r="298" spans="1:14" ht="20.100000000000001" customHeight="1" x14ac:dyDescent="0.2">
      <c r="A298" s="162">
        <v>296</v>
      </c>
      <c r="B298" s="163" t="str">
        <f t="shared" si="8"/>
        <v/>
      </c>
      <c r="C298" s="163" t="str">
        <f t="shared" si="9"/>
        <v/>
      </c>
      <c r="D298" s="164"/>
      <c r="E298" s="165"/>
      <c r="F298" s="166"/>
      <c r="G298" s="167"/>
      <c r="H298" s="166"/>
      <c r="I298" s="165"/>
      <c r="J298" s="165"/>
      <c r="K298" s="165"/>
      <c r="L298" s="165"/>
      <c r="M298" s="166"/>
      <c r="N298" s="166"/>
    </row>
    <row r="299" spans="1:14" ht="20.100000000000001" customHeight="1" x14ac:dyDescent="0.2">
      <c r="A299" s="162">
        <v>297</v>
      </c>
      <c r="B299" s="163" t="str">
        <f t="shared" si="8"/>
        <v/>
      </c>
      <c r="C299" s="163" t="str">
        <f t="shared" si="9"/>
        <v/>
      </c>
      <c r="D299" s="164"/>
      <c r="E299" s="165"/>
      <c r="F299" s="166"/>
      <c r="G299" s="167"/>
      <c r="H299" s="166"/>
      <c r="I299" s="165"/>
      <c r="J299" s="165"/>
      <c r="K299" s="165"/>
      <c r="L299" s="165"/>
      <c r="M299" s="166"/>
      <c r="N299" s="166"/>
    </row>
    <row r="300" spans="1:14" ht="20.100000000000001" customHeight="1" x14ac:dyDescent="0.2">
      <c r="A300" s="162">
        <v>298</v>
      </c>
      <c r="B300" s="163" t="str">
        <f t="shared" si="8"/>
        <v/>
      </c>
      <c r="C300" s="163" t="str">
        <f t="shared" si="9"/>
        <v/>
      </c>
      <c r="D300" s="164"/>
      <c r="E300" s="165"/>
      <c r="F300" s="166"/>
      <c r="G300" s="167"/>
      <c r="H300" s="166"/>
      <c r="I300" s="165"/>
      <c r="J300" s="165"/>
      <c r="K300" s="165"/>
      <c r="L300" s="165"/>
      <c r="M300" s="166"/>
      <c r="N300" s="166"/>
    </row>
    <row r="301" spans="1:14" ht="20.100000000000001" customHeight="1" x14ac:dyDescent="0.2">
      <c r="A301" s="162">
        <v>299</v>
      </c>
      <c r="B301" s="163" t="str">
        <f t="shared" si="8"/>
        <v/>
      </c>
      <c r="C301" s="163" t="str">
        <f t="shared" si="9"/>
        <v/>
      </c>
      <c r="D301" s="164"/>
      <c r="E301" s="165"/>
      <c r="F301" s="166"/>
      <c r="G301" s="167"/>
      <c r="H301" s="166"/>
      <c r="I301" s="165"/>
      <c r="J301" s="165"/>
      <c r="K301" s="165"/>
      <c r="L301" s="165"/>
      <c r="M301" s="166"/>
      <c r="N301" s="166"/>
    </row>
    <row r="302" spans="1:14" ht="20.100000000000001" customHeight="1" x14ac:dyDescent="0.2">
      <c r="A302" s="162">
        <v>300</v>
      </c>
      <c r="B302" s="163" t="str">
        <f t="shared" si="8"/>
        <v/>
      </c>
      <c r="C302" s="163" t="str">
        <f t="shared" si="9"/>
        <v/>
      </c>
      <c r="D302" s="164"/>
      <c r="E302" s="165"/>
      <c r="F302" s="166"/>
      <c r="G302" s="167"/>
      <c r="H302" s="166"/>
      <c r="I302" s="165"/>
      <c r="J302" s="165"/>
      <c r="K302" s="165"/>
      <c r="L302" s="165"/>
      <c r="M302" s="166"/>
      <c r="N302" s="166"/>
    </row>
    <row r="303" spans="1:14" ht="20.100000000000001" customHeight="1" x14ac:dyDescent="0.2">
      <c r="A303" s="162">
        <v>301</v>
      </c>
      <c r="B303" s="163" t="str">
        <f t="shared" si="8"/>
        <v/>
      </c>
      <c r="C303" s="163" t="str">
        <f t="shared" si="9"/>
        <v/>
      </c>
      <c r="D303" s="164"/>
      <c r="E303" s="165"/>
      <c r="F303" s="166"/>
      <c r="G303" s="167"/>
      <c r="H303" s="166"/>
      <c r="I303" s="165"/>
      <c r="J303" s="165"/>
      <c r="K303" s="165"/>
      <c r="L303" s="165"/>
      <c r="M303" s="166"/>
      <c r="N303" s="166"/>
    </row>
    <row r="304" spans="1:14" ht="20.100000000000001" customHeight="1" x14ac:dyDescent="0.2">
      <c r="A304" s="162">
        <v>302</v>
      </c>
      <c r="B304" s="163" t="str">
        <f t="shared" si="8"/>
        <v/>
      </c>
      <c r="C304" s="163" t="str">
        <f t="shared" si="9"/>
        <v/>
      </c>
      <c r="D304" s="164"/>
      <c r="E304" s="165"/>
      <c r="F304" s="166"/>
      <c r="G304" s="167"/>
      <c r="H304" s="166"/>
      <c r="I304" s="165"/>
      <c r="J304" s="165"/>
      <c r="K304" s="165"/>
      <c r="L304" s="165"/>
      <c r="M304" s="166"/>
      <c r="N304" s="166"/>
    </row>
    <row r="305" spans="1:14" ht="20.100000000000001" customHeight="1" x14ac:dyDescent="0.2">
      <c r="A305" s="162">
        <v>303</v>
      </c>
      <c r="B305" s="163" t="str">
        <f t="shared" si="8"/>
        <v/>
      </c>
      <c r="C305" s="163" t="str">
        <f t="shared" si="9"/>
        <v/>
      </c>
      <c r="D305" s="164"/>
      <c r="E305" s="165"/>
      <c r="F305" s="166"/>
      <c r="G305" s="167"/>
      <c r="H305" s="166"/>
      <c r="I305" s="165"/>
      <c r="J305" s="165"/>
      <c r="K305" s="165"/>
      <c r="L305" s="165"/>
      <c r="M305" s="166"/>
      <c r="N305" s="166"/>
    </row>
    <row r="306" spans="1:14" ht="20.100000000000001" customHeight="1" x14ac:dyDescent="0.2">
      <c r="A306" s="162">
        <v>304</v>
      </c>
      <c r="B306" s="163" t="str">
        <f t="shared" si="8"/>
        <v/>
      </c>
      <c r="C306" s="163" t="str">
        <f t="shared" si="9"/>
        <v/>
      </c>
      <c r="D306" s="164"/>
      <c r="E306" s="165"/>
      <c r="F306" s="166"/>
      <c r="G306" s="167"/>
      <c r="H306" s="166"/>
      <c r="I306" s="165"/>
      <c r="J306" s="165"/>
      <c r="K306" s="165"/>
      <c r="L306" s="165"/>
      <c r="M306" s="166"/>
      <c r="N306" s="166"/>
    </row>
    <row r="307" spans="1:14" ht="20.100000000000001" customHeight="1" x14ac:dyDescent="0.2">
      <c r="A307" s="162">
        <v>305</v>
      </c>
      <c r="B307" s="163" t="str">
        <f t="shared" si="8"/>
        <v/>
      </c>
      <c r="C307" s="163" t="str">
        <f t="shared" si="9"/>
        <v/>
      </c>
      <c r="D307" s="164"/>
      <c r="E307" s="165"/>
      <c r="F307" s="166"/>
      <c r="G307" s="167"/>
      <c r="H307" s="166"/>
      <c r="I307" s="165"/>
      <c r="J307" s="165"/>
      <c r="K307" s="165"/>
      <c r="L307" s="165"/>
      <c r="M307" s="166"/>
      <c r="N307" s="166"/>
    </row>
    <row r="308" spans="1:14" ht="20.100000000000001" customHeight="1" x14ac:dyDescent="0.2">
      <c r="A308" s="162">
        <v>306</v>
      </c>
      <c r="B308" s="163" t="str">
        <f t="shared" si="8"/>
        <v/>
      </c>
      <c r="C308" s="163" t="str">
        <f t="shared" si="9"/>
        <v/>
      </c>
      <c r="D308" s="164"/>
      <c r="E308" s="165"/>
      <c r="F308" s="166"/>
      <c r="G308" s="167"/>
      <c r="H308" s="166"/>
      <c r="I308" s="165"/>
      <c r="J308" s="165"/>
      <c r="K308" s="165"/>
      <c r="L308" s="165"/>
      <c r="M308" s="166"/>
      <c r="N308" s="166"/>
    </row>
    <row r="309" spans="1:14" ht="20.100000000000001" customHeight="1" x14ac:dyDescent="0.2">
      <c r="A309" s="162">
        <v>307</v>
      </c>
      <c r="B309" s="163" t="str">
        <f t="shared" si="8"/>
        <v/>
      </c>
      <c r="C309" s="163" t="str">
        <f t="shared" si="9"/>
        <v/>
      </c>
      <c r="D309" s="164"/>
      <c r="E309" s="165"/>
      <c r="F309" s="166"/>
      <c r="G309" s="167"/>
      <c r="H309" s="166"/>
      <c r="I309" s="165"/>
      <c r="J309" s="165"/>
      <c r="K309" s="165"/>
      <c r="L309" s="165"/>
      <c r="M309" s="166"/>
      <c r="N309" s="166"/>
    </row>
    <row r="310" spans="1:14" ht="20.100000000000001" customHeight="1" x14ac:dyDescent="0.2">
      <c r="A310" s="162">
        <v>308</v>
      </c>
      <c r="B310" s="163" t="str">
        <f t="shared" si="8"/>
        <v/>
      </c>
      <c r="C310" s="163" t="str">
        <f t="shared" si="9"/>
        <v/>
      </c>
      <c r="D310" s="164"/>
      <c r="E310" s="165"/>
      <c r="F310" s="166"/>
      <c r="G310" s="167"/>
      <c r="H310" s="166"/>
      <c r="I310" s="165"/>
      <c r="J310" s="165"/>
      <c r="K310" s="165"/>
      <c r="L310" s="165"/>
      <c r="M310" s="166"/>
      <c r="N310" s="166"/>
    </row>
    <row r="311" spans="1:14" ht="20.100000000000001" customHeight="1" x14ac:dyDescent="0.2">
      <c r="A311" s="162">
        <v>309</v>
      </c>
      <c r="B311" s="163" t="str">
        <f t="shared" si="8"/>
        <v/>
      </c>
      <c r="C311" s="163" t="str">
        <f t="shared" si="9"/>
        <v/>
      </c>
      <c r="D311" s="164"/>
      <c r="E311" s="165"/>
      <c r="F311" s="166"/>
      <c r="G311" s="167"/>
      <c r="H311" s="166"/>
      <c r="I311" s="165"/>
      <c r="J311" s="165"/>
      <c r="K311" s="165"/>
      <c r="L311" s="165"/>
      <c r="M311" s="166"/>
      <c r="N311" s="166"/>
    </row>
    <row r="312" spans="1:14" ht="20.100000000000001" customHeight="1" x14ac:dyDescent="0.2">
      <c r="A312" s="162">
        <v>310</v>
      </c>
      <c r="B312" s="163" t="str">
        <f t="shared" si="8"/>
        <v/>
      </c>
      <c r="C312" s="163" t="str">
        <f t="shared" si="9"/>
        <v/>
      </c>
      <c r="D312" s="164"/>
      <c r="E312" s="165"/>
      <c r="F312" s="166"/>
      <c r="G312" s="167"/>
      <c r="H312" s="166"/>
      <c r="I312" s="165"/>
      <c r="J312" s="165"/>
      <c r="K312" s="165"/>
      <c r="L312" s="165"/>
      <c r="M312" s="166"/>
      <c r="N312" s="166"/>
    </row>
    <row r="313" spans="1:14" ht="20.100000000000001" customHeight="1" x14ac:dyDescent="0.2">
      <c r="A313" s="162">
        <v>311</v>
      </c>
      <c r="B313" s="163" t="str">
        <f t="shared" si="8"/>
        <v/>
      </c>
      <c r="C313" s="163" t="str">
        <f t="shared" si="9"/>
        <v/>
      </c>
      <c r="D313" s="164"/>
      <c r="E313" s="165"/>
      <c r="F313" s="166"/>
      <c r="G313" s="167"/>
      <c r="H313" s="166"/>
      <c r="I313" s="165"/>
      <c r="J313" s="165"/>
      <c r="K313" s="165"/>
      <c r="L313" s="165"/>
      <c r="M313" s="166"/>
      <c r="N313" s="166"/>
    </row>
    <row r="314" spans="1:14" ht="20.100000000000001" customHeight="1" x14ac:dyDescent="0.2">
      <c r="A314" s="162">
        <v>312</v>
      </c>
      <c r="B314" s="163" t="str">
        <f t="shared" si="8"/>
        <v/>
      </c>
      <c r="C314" s="163" t="str">
        <f t="shared" si="9"/>
        <v/>
      </c>
      <c r="D314" s="164"/>
      <c r="E314" s="165"/>
      <c r="F314" s="166"/>
      <c r="G314" s="167"/>
      <c r="H314" s="166"/>
      <c r="I314" s="165"/>
      <c r="J314" s="165"/>
      <c r="K314" s="165"/>
      <c r="L314" s="165"/>
      <c r="M314" s="166"/>
      <c r="N314" s="166"/>
    </row>
    <row r="315" spans="1:14" ht="20.100000000000001" customHeight="1" x14ac:dyDescent="0.2">
      <c r="A315" s="162">
        <v>313</v>
      </c>
      <c r="B315" s="163" t="str">
        <f t="shared" si="8"/>
        <v/>
      </c>
      <c r="C315" s="163" t="str">
        <f t="shared" si="9"/>
        <v/>
      </c>
      <c r="D315" s="164"/>
      <c r="E315" s="165"/>
      <c r="F315" s="166"/>
      <c r="G315" s="167"/>
      <c r="H315" s="166"/>
      <c r="I315" s="165"/>
      <c r="J315" s="165"/>
      <c r="K315" s="165"/>
      <c r="L315" s="165"/>
      <c r="M315" s="166"/>
      <c r="N315" s="166"/>
    </row>
    <row r="316" spans="1:14" ht="20.100000000000001" customHeight="1" x14ac:dyDescent="0.2">
      <c r="A316" s="162">
        <v>314</v>
      </c>
      <c r="B316" s="163" t="str">
        <f t="shared" si="8"/>
        <v/>
      </c>
      <c r="C316" s="163" t="str">
        <f t="shared" si="9"/>
        <v/>
      </c>
      <c r="D316" s="164"/>
      <c r="E316" s="165"/>
      <c r="F316" s="166"/>
      <c r="G316" s="167"/>
      <c r="H316" s="166"/>
      <c r="I316" s="165"/>
      <c r="J316" s="165"/>
      <c r="K316" s="165"/>
      <c r="L316" s="165"/>
      <c r="M316" s="166"/>
      <c r="N316" s="166"/>
    </row>
    <row r="317" spans="1:14" ht="20.100000000000001" customHeight="1" x14ac:dyDescent="0.2">
      <c r="A317" s="162">
        <v>315</v>
      </c>
      <c r="B317" s="163" t="str">
        <f t="shared" si="8"/>
        <v/>
      </c>
      <c r="C317" s="163" t="str">
        <f t="shared" si="9"/>
        <v/>
      </c>
      <c r="D317" s="164"/>
      <c r="E317" s="165"/>
      <c r="F317" s="166"/>
      <c r="G317" s="167"/>
      <c r="H317" s="166"/>
      <c r="I317" s="165"/>
      <c r="J317" s="165"/>
      <c r="K317" s="165"/>
      <c r="L317" s="165"/>
      <c r="M317" s="166"/>
      <c r="N317" s="166"/>
    </row>
    <row r="318" spans="1:14" ht="20.100000000000001" customHeight="1" x14ac:dyDescent="0.2">
      <c r="A318" s="162">
        <v>316</v>
      </c>
      <c r="B318" s="163" t="str">
        <f t="shared" si="8"/>
        <v/>
      </c>
      <c r="C318" s="163" t="str">
        <f t="shared" si="9"/>
        <v/>
      </c>
      <c r="D318" s="164"/>
      <c r="E318" s="165"/>
      <c r="F318" s="166"/>
      <c r="G318" s="167"/>
      <c r="H318" s="166"/>
      <c r="I318" s="165"/>
      <c r="J318" s="165"/>
      <c r="K318" s="165"/>
      <c r="L318" s="165"/>
      <c r="M318" s="166"/>
      <c r="N318" s="166"/>
    </row>
    <row r="319" spans="1:14" ht="20.100000000000001" customHeight="1" x14ac:dyDescent="0.2">
      <c r="A319" s="162">
        <v>317</v>
      </c>
      <c r="B319" s="163" t="str">
        <f t="shared" si="8"/>
        <v/>
      </c>
      <c r="C319" s="163" t="str">
        <f t="shared" si="9"/>
        <v/>
      </c>
      <c r="D319" s="164"/>
      <c r="E319" s="165"/>
      <c r="F319" s="166"/>
      <c r="G319" s="167"/>
      <c r="H319" s="166"/>
      <c r="I319" s="165"/>
      <c r="J319" s="165"/>
      <c r="K319" s="165"/>
      <c r="L319" s="165"/>
      <c r="M319" s="166"/>
      <c r="N319" s="166"/>
    </row>
    <row r="320" spans="1:14" ht="20.100000000000001" customHeight="1" x14ac:dyDescent="0.2">
      <c r="A320" s="162">
        <v>318</v>
      </c>
      <c r="B320" s="163" t="str">
        <f t="shared" si="8"/>
        <v/>
      </c>
      <c r="C320" s="163" t="str">
        <f t="shared" si="9"/>
        <v/>
      </c>
      <c r="D320" s="164"/>
      <c r="E320" s="165"/>
      <c r="F320" s="166"/>
      <c r="G320" s="167"/>
      <c r="H320" s="166"/>
      <c r="I320" s="165"/>
      <c r="J320" s="165"/>
      <c r="K320" s="165"/>
      <c r="L320" s="165"/>
      <c r="M320" s="166"/>
      <c r="N320" s="166"/>
    </row>
    <row r="321" spans="1:14" ht="20.100000000000001" customHeight="1" x14ac:dyDescent="0.2">
      <c r="A321" s="162">
        <v>319</v>
      </c>
      <c r="B321" s="163" t="str">
        <f t="shared" si="8"/>
        <v/>
      </c>
      <c r="C321" s="163" t="str">
        <f t="shared" si="9"/>
        <v/>
      </c>
      <c r="D321" s="164"/>
      <c r="E321" s="165"/>
      <c r="F321" s="166"/>
      <c r="G321" s="167"/>
      <c r="H321" s="166"/>
      <c r="I321" s="165"/>
      <c r="J321" s="165"/>
      <c r="K321" s="165"/>
      <c r="L321" s="165"/>
      <c r="M321" s="166"/>
      <c r="N321" s="166"/>
    </row>
    <row r="322" spans="1:14" ht="20.100000000000001" customHeight="1" x14ac:dyDescent="0.2">
      <c r="A322" s="162">
        <v>320</v>
      </c>
      <c r="B322" s="163" t="str">
        <f t="shared" si="8"/>
        <v/>
      </c>
      <c r="C322" s="163" t="str">
        <f t="shared" si="9"/>
        <v/>
      </c>
      <c r="D322" s="164"/>
      <c r="E322" s="165"/>
      <c r="F322" s="166"/>
      <c r="G322" s="167"/>
      <c r="H322" s="166"/>
      <c r="I322" s="165"/>
      <c r="J322" s="165"/>
      <c r="K322" s="165"/>
      <c r="L322" s="165"/>
      <c r="M322" s="166"/>
      <c r="N322" s="166"/>
    </row>
    <row r="323" spans="1:14" ht="20.100000000000001" customHeight="1" x14ac:dyDescent="0.2">
      <c r="A323" s="162">
        <v>321</v>
      </c>
      <c r="B323" s="163" t="str">
        <f t="shared" si="8"/>
        <v/>
      </c>
      <c r="C323" s="163" t="str">
        <f t="shared" si="9"/>
        <v/>
      </c>
      <c r="D323" s="164"/>
      <c r="E323" s="165"/>
      <c r="F323" s="166"/>
      <c r="G323" s="167"/>
      <c r="H323" s="166"/>
      <c r="I323" s="165"/>
      <c r="J323" s="165"/>
      <c r="K323" s="165"/>
      <c r="L323" s="165"/>
      <c r="M323" s="166"/>
      <c r="N323" s="166"/>
    </row>
    <row r="324" spans="1:14" ht="20.100000000000001" customHeight="1" x14ac:dyDescent="0.2">
      <c r="A324" s="162">
        <v>322</v>
      </c>
      <c r="B324" s="163" t="str">
        <f t="shared" ref="B324:B387" si="10">IF(D324&lt;&gt;"",YEAR(D324),"")</f>
        <v/>
      </c>
      <c r="C324" s="163" t="str">
        <f t="shared" ref="C324:C387" si="11">IF(D324&lt;&gt;"",MONTH(D324),"")</f>
        <v/>
      </c>
      <c r="D324" s="164"/>
      <c r="E324" s="165"/>
      <c r="F324" s="166"/>
      <c r="G324" s="167"/>
      <c r="H324" s="166"/>
      <c r="I324" s="165"/>
      <c r="J324" s="165"/>
      <c r="K324" s="165"/>
      <c r="L324" s="165"/>
      <c r="M324" s="166"/>
      <c r="N324" s="166"/>
    </row>
    <row r="325" spans="1:14" ht="20.100000000000001" customHeight="1" x14ac:dyDescent="0.2">
      <c r="A325" s="162">
        <v>323</v>
      </c>
      <c r="B325" s="163" t="str">
        <f t="shared" si="10"/>
        <v/>
      </c>
      <c r="C325" s="163" t="str">
        <f t="shared" si="11"/>
        <v/>
      </c>
      <c r="D325" s="164"/>
      <c r="E325" s="165"/>
      <c r="F325" s="166"/>
      <c r="G325" s="167"/>
      <c r="H325" s="166"/>
      <c r="I325" s="165"/>
      <c r="J325" s="165"/>
      <c r="K325" s="165"/>
      <c r="L325" s="165"/>
      <c r="M325" s="166"/>
      <c r="N325" s="166"/>
    </row>
    <row r="326" spans="1:14" ht="20.100000000000001" customHeight="1" x14ac:dyDescent="0.2">
      <c r="A326" s="162">
        <v>324</v>
      </c>
      <c r="B326" s="163" t="str">
        <f t="shared" si="10"/>
        <v/>
      </c>
      <c r="C326" s="163" t="str">
        <f t="shared" si="11"/>
        <v/>
      </c>
      <c r="D326" s="164"/>
      <c r="E326" s="165"/>
      <c r="F326" s="166"/>
      <c r="G326" s="167"/>
      <c r="H326" s="166"/>
      <c r="I326" s="165"/>
      <c r="J326" s="165"/>
      <c r="K326" s="165"/>
      <c r="L326" s="165"/>
      <c r="M326" s="166"/>
      <c r="N326" s="166"/>
    </row>
    <row r="327" spans="1:14" ht="20.100000000000001" customHeight="1" x14ac:dyDescent="0.2">
      <c r="A327" s="162">
        <v>325</v>
      </c>
      <c r="B327" s="163" t="str">
        <f t="shared" si="10"/>
        <v/>
      </c>
      <c r="C327" s="163" t="str">
        <f t="shared" si="11"/>
        <v/>
      </c>
      <c r="D327" s="164"/>
      <c r="E327" s="165"/>
      <c r="F327" s="166"/>
      <c r="G327" s="167"/>
      <c r="H327" s="166"/>
      <c r="I327" s="165"/>
      <c r="J327" s="165"/>
      <c r="K327" s="165"/>
      <c r="L327" s="165"/>
      <c r="M327" s="166"/>
      <c r="N327" s="166"/>
    </row>
    <row r="328" spans="1:14" ht="20.100000000000001" customHeight="1" x14ac:dyDescent="0.2">
      <c r="A328" s="162">
        <v>326</v>
      </c>
      <c r="B328" s="163" t="str">
        <f t="shared" si="10"/>
        <v/>
      </c>
      <c r="C328" s="163" t="str">
        <f t="shared" si="11"/>
        <v/>
      </c>
      <c r="D328" s="164"/>
      <c r="E328" s="165"/>
      <c r="F328" s="166"/>
      <c r="G328" s="167"/>
      <c r="H328" s="166"/>
      <c r="I328" s="165"/>
      <c r="J328" s="165"/>
      <c r="K328" s="165"/>
      <c r="L328" s="165"/>
      <c r="M328" s="166"/>
      <c r="N328" s="166"/>
    </row>
    <row r="329" spans="1:14" ht="20.100000000000001" customHeight="1" x14ac:dyDescent="0.2">
      <c r="A329" s="162">
        <v>327</v>
      </c>
      <c r="B329" s="163" t="str">
        <f t="shared" si="10"/>
        <v/>
      </c>
      <c r="C329" s="163" t="str">
        <f t="shared" si="11"/>
        <v/>
      </c>
      <c r="D329" s="164"/>
      <c r="E329" s="165"/>
      <c r="F329" s="166"/>
      <c r="G329" s="167"/>
      <c r="H329" s="166"/>
      <c r="I329" s="165"/>
      <c r="J329" s="165"/>
      <c r="K329" s="165"/>
      <c r="L329" s="165"/>
      <c r="M329" s="166"/>
      <c r="N329" s="166"/>
    </row>
    <row r="330" spans="1:14" ht="20.100000000000001" customHeight="1" x14ac:dyDescent="0.2">
      <c r="A330" s="162">
        <v>328</v>
      </c>
      <c r="B330" s="163" t="str">
        <f t="shared" si="10"/>
        <v/>
      </c>
      <c r="C330" s="163" t="str">
        <f t="shared" si="11"/>
        <v/>
      </c>
      <c r="D330" s="164"/>
      <c r="E330" s="165"/>
      <c r="F330" s="166"/>
      <c r="G330" s="167"/>
      <c r="H330" s="166"/>
      <c r="I330" s="165"/>
      <c r="J330" s="165"/>
      <c r="K330" s="165"/>
      <c r="L330" s="165"/>
      <c r="M330" s="166"/>
      <c r="N330" s="166"/>
    </row>
    <row r="331" spans="1:14" ht="20.100000000000001" customHeight="1" x14ac:dyDescent="0.2">
      <c r="A331" s="162">
        <v>329</v>
      </c>
      <c r="B331" s="163" t="str">
        <f t="shared" si="10"/>
        <v/>
      </c>
      <c r="C331" s="163" t="str">
        <f t="shared" si="11"/>
        <v/>
      </c>
      <c r="D331" s="164"/>
      <c r="E331" s="165"/>
      <c r="F331" s="166"/>
      <c r="G331" s="167"/>
      <c r="H331" s="166"/>
      <c r="I331" s="165"/>
      <c r="J331" s="165"/>
      <c r="K331" s="165"/>
      <c r="L331" s="165"/>
      <c r="M331" s="166"/>
      <c r="N331" s="166"/>
    </row>
    <row r="332" spans="1:14" ht="20.100000000000001" customHeight="1" x14ac:dyDescent="0.2">
      <c r="A332" s="162">
        <v>330</v>
      </c>
      <c r="B332" s="163" t="str">
        <f t="shared" si="10"/>
        <v/>
      </c>
      <c r="C332" s="163" t="str">
        <f t="shared" si="11"/>
        <v/>
      </c>
      <c r="D332" s="164"/>
      <c r="E332" s="165"/>
      <c r="F332" s="166"/>
      <c r="G332" s="167"/>
      <c r="H332" s="166"/>
      <c r="I332" s="165"/>
      <c r="J332" s="165"/>
      <c r="K332" s="165"/>
      <c r="L332" s="165"/>
      <c r="M332" s="166"/>
      <c r="N332" s="166"/>
    </row>
    <row r="333" spans="1:14" ht="20.100000000000001" customHeight="1" x14ac:dyDescent="0.2">
      <c r="A333" s="162">
        <v>331</v>
      </c>
      <c r="B333" s="163" t="str">
        <f t="shared" si="10"/>
        <v/>
      </c>
      <c r="C333" s="163" t="str">
        <f t="shared" si="11"/>
        <v/>
      </c>
      <c r="D333" s="164"/>
      <c r="E333" s="165"/>
      <c r="F333" s="166"/>
      <c r="G333" s="167"/>
      <c r="H333" s="166"/>
      <c r="I333" s="165"/>
      <c r="J333" s="165"/>
      <c r="K333" s="165"/>
      <c r="L333" s="165"/>
      <c r="M333" s="166"/>
      <c r="N333" s="166"/>
    </row>
    <row r="334" spans="1:14" ht="20.100000000000001" customHeight="1" x14ac:dyDescent="0.2">
      <c r="A334" s="162">
        <v>332</v>
      </c>
      <c r="B334" s="163" t="str">
        <f t="shared" si="10"/>
        <v/>
      </c>
      <c r="C334" s="163" t="str">
        <f t="shared" si="11"/>
        <v/>
      </c>
      <c r="D334" s="164"/>
      <c r="E334" s="165"/>
      <c r="F334" s="166"/>
      <c r="G334" s="167"/>
      <c r="H334" s="166"/>
      <c r="I334" s="165"/>
      <c r="J334" s="165"/>
      <c r="K334" s="165"/>
      <c r="L334" s="165"/>
      <c r="M334" s="166"/>
      <c r="N334" s="166"/>
    </row>
    <row r="335" spans="1:14" ht="20.100000000000001" customHeight="1" x14ac:dyDescent="0.2">
      <c r="A335" s="162">
        <v>333</v>
      </c>
      <c r="B335" s="163" t="str">
        <f t="shared" si="10"/>
        <v/>
      </c>
      <c r="C335" s="163" t="str">
        <f t="shared" si="11"/>
        <v/>
      </c>
      <c r="D335" s="164"/>
      <c r="E335" s="165"/>
      <c r="F335" s="166"/>
      <c r="G335" s="167"/>
      <c r="H335" s="166"/>
      <c r="I335" s="165"/>
      <c r="J335" s="165"/>
      <c r="K335" s="165"/>
      <c r="L335" s="165"/>
      <c r="M335" s="166"/>
      <c r="N335" s="166"/>
    </row>
    <row r="336" spans="1:14" ht="20.100000000000001" customHeight="1" x14ac:dyDescent="0.2">
      <c r="A336" s="162">
        <v>334</v>
      </c>
      <c r="B336" s="163" t="str">
        <f t="shared" si="10"/>
        <v/>
      </c>
      <c r="C336" s="163" t="str">
        <f t="shared" si="11"/>
        <v/>
      </c>
      <c r="D336" s="164"/>
      <c r="E336" s="165"/>
      <c r="F336" s="166"/>
      <c r="G336" s="167"/>
      <c r="H336" s="166"/>
      <c r="I336" s="165"/>
      <c r="J336" s="165"/>
      <c r="K336" s="165"/>
      <c r="L336" s="165"/>
      <c r="M336" s="166"/>
      <c r="N336" s="166"/>
    </row>
    <row r="337" spans="1:14" ht="20.100000000000001" customHeight="1" x14ac:dyDescent="0.2">
      <c r="A337" s="162">
        <v>335</v>
      </c>
      <c r="B337" s="163" t="str">
        <f t="shared" si="10"/>
        <v/>
      </c>
      <c r="C337" s="163" t="str">
        <f t="shared" si="11"/>
        <v/>
      </c>
      <c r="D337" s="164"/>
      <c r="E337" s="165"/>
      <c r="F337" s="166"/>
      <c r="G337" s="167"/>
      <c r="H337" s="166"/>
      <c r="I337" s="165"/>
      <c r="J337" s="165"/>
      <c r="K337" s="165"/>
      <c r="L337" s="165"/>
      <c r="M337" s="166"/>
      <c r="N337" s="166"/>
    </row>
    <row r="338" spans="1:14" ht="20.100000000000001" customHeight="1" x14ac:dyDescent="0.2">
      <c r="A338" s="162">
        <v>336</v>
      </c>
      <c r="B338" s="163" t="str">
        <f t="shared" si="10"/>
        <v/>
      </c>
      <c r="C338" s="163" t="str">
        <f t="shared" si="11"/>
        <v/>
      </c>
      <c r="D338" s="164"/>
      <c r="E338" s="165"/>
      <c r="F338" s="166"/>
      <c r="G338" s="167"/>
      <c r="H338" s="166"/>
      <c r="I338" s="165"/>
      <c r="J338" s="165"/>
      <c r="K338" s="165"/>
      <c r="L338" s="165"/>
      <c r="M338" s="166"/>
      <c r="N338" s="166"/>
    </row>
    <row r="339" spans="1:14" ht="20.100000000000001" customHeight="1" x14ac:dyDescent="0.2">
      <c r="A339" s="162">
        <v>337</v>
      </c>
      <c r="B339" s="163" t="str">
        <f t="shared" si="10"/>
        <v/>
      </c>
      <c r="C339" s="163" t="str">
        <f t="shared" si="11"/>
        <v/>
      </c>
      <c r="D339" s="164"/>
      <c r="E339" s="165"/>
      <c r="F339" s="166"/>
      <c r="G339" s="167"/>
      <c r="H339" s="166"/>
      <c r="I339" s="165"/>
      <c r="J339" s="165"/>
      <c r="K339" s="165"/>
      <c r="L339" s="165"/>
      <c r="M339" s="166"/>
      <c r="N339" s="166"/>
    </row>
    <row r="340" spans="1:14" ht="20.100000000000001" customHeight="1" x14ac:dyDescent="0.2">
      <c r="A340" s="162">
        <v>338</v>
      </c>
      <c r="B340" s="163" t="str">
        <f t="shared" si="10"/>
        <v/>
      </c>
      <c r="C340" s="163" t="str">
        <f t="shared" si="11"/>
        <v/>
      </c>
      <c r="D340" s="164"/>
      <c r="E340" s="165"/>
      <c r="F340" s="166"/>
      <c r="G340" s="167"/>
      <c r="H340" s="166"/>
      <c r="I340" s="165"/>
      <c r="J340" s="165"/>
      <c r="K340" s="165"/>
      <c r="L340" s="165"/>
      <c r="M340" s="166"/>
      <c r="N340" s="166"/>
    </row>
    <row r="341" spans="1:14" ht="20.100000000000001" customHeight="1" x14ac:dyDescent="0.2">
      <c r="A341" s="162">
        <v>339</v>
      </c>
      <c r="B341" s="163" t="str">
        <f t="shared" si="10"/>
        <v/>
      </c>
      <c r="C341" s="163" t="str">
        <f t="shared" si="11"/>
        <v/>
      </c>
      <c r="D341" s="164"/>
      <c r="E341" s="165"/>
      <c r="F341" s="166"/>
      <c r="G341" s="167"/>
      <c r="H341" s="166"/>
      <c r="I341" s="165"/>
      <c r="J341" s="165"/>
      <c r="K341" s="165"/>
      <c r="L341" s="165"/>
      <c r="M341" s="166"/>
      <c r="N341" s="166"/>
    </row>
    <row r="342" spans="1:14" ht="20.100000000000001" customHeight="1" x14ac:dyDescent="0.2">
      <c r="A342" s="162">
        <v>340</v>
      </c>
      <c r="B342" s="163" t="str">
        <f t="shared" si="10"/>
        <v/>
      </c>
      <c r="C342" s="163" t="str">
        <f t="shared" si="11"/>
        <v/>
      </c>
      <c r="D342" s="164"/>
      <c r="E342" s="165"/>
      <c r="F342" s="166"/>
      <c r="G342" s="167"/>
      <c r="H342" s="166"/>
      <c r="I342" s="165"/>
      <c r="J342" s="165"/>
      <c r="K342" s="165"/>
      <c r="L342" s="165"/>
      <c r="M342" s="166"/>
      <c r="N342" s="166"/>
    </row>
    <row r="343" spans="1:14" ht="20.100000000000001" customHeight="1" x14ac:dyDescent="0.2">
      <c r="A343" s="162">
        <v>341</v>
      </c>
      <c r="B343" s="163" t="str">
        <f t="shared" si="10"/>
        <v/>
      </c>
      <c r="C343" s="163" t="str">
        <f t="shared" si="11"/>
        <v/>
      </c>
      <c r="D343" s="164"/>
      <c r="E343" s="165"/>
      <c r="F343" s="166"/>
      <c r="G343" s="167"/>
      <c r="H343" s="166"/>
      <c r="I343" s="165"/>
      <c r="J343" s="165"/>
      <c r="K343" s="165"/>
      <c r="L343" s="165"/>
      <c r="M343" s="166"/>
      <c r="N343" s="166"/>
    </row>
    <row r="344" spans="1:14" ht="20.100000000000001" customHeight="1" x14ac:dyDescent="0.2">
      <c r="A344" s="162">
        <v>342</v>
      </c>
      <c r="B344" s="163" t="str">
        <f t="shared" si="10"/>
        <v/>
      </c>
      <c r="C344" s="163" t="str">
        <f t="shared" si="11"/>
        <v/>
      </c>
      <c r="D344" s="164"/>
      <c r="E344" s="165"/>
      <c r="F344" s="166"/>
      <c r="G344" s="167"/>
      <c r="H344" s="166"/>
      <c r="I344" s="165"/>
      <c r="J344" s="165"/>
      <c r="K344" s="165"/>
      <c r="L344" s="165"/>
      <c r="M344" s="166"/>
      <c r="N344" s="166"/>
    </row>
    <row r="345" spans="1:14" ht="20.100000000000001" customHeight="1" x14ac:dyDescent="0.2">
      <c r="A345" s="162">
        <v>343</v>
      </c>
      <c r="B345" s="163" t="str">
        <f t="shared" si="10"/>
        <v/>
      </c>
      <c r="C345" s="163" t="str">
        <f t="shared" si="11"/>
        <v/>
      </c>
      <c r="D345" s="164"/>
      <c r="E345" s="165"/>
      <c r="F345" s="166"/>
      <c r="G345" s="167"/>
      <c r="H345" s="166"/>
      <c r="I345" s="165"/>
      <c r="J345" s="165"/>
      <c r="K345" s="165"/>
      <c r="L345" s="165"/>
      <c r="M345" s="166"/>
      <c r="N345" s="166"/>
    </row>
    <row r="346" spans="1:14" ht="20.100000000000001" customHeight="1" x14ac:dyDescent="0.2">
      <c r="A346" s="162">
        <v>344</v>
      </c>
      <c r="B346" s="163" t="str">
        <f t="shared" si="10"/>
        <v/>
      </c>
      <c r="C346" s="163" t="str">
        <f t="shared" si="11"/>
        <v/>
      </c>
      <c r="D346" s="164"/>
      <c r="E346" s="165"/>
      <c r="F346" s="166"/>
      <c r="G346" s="167"/>
      <c r="H346" s="166"/>
      <c r="I346" s="165"/>
      <c r="J346" s="165"/>
      <c r="K346" s="165"/>
      <c r="L346" s="165"/>
      <c r="M346" s="166"/>
      <c r="N346" s="166"/>
    </row>
    <row r="347" spans="1:14" ht="20.100000000000001" customHeight="1" x14ac:dyDescent="0.2">
      <c r="A347" s="162">
        <v>345</v>
      </c>
      <c r="B347" s="163" t="str">
        <f t="shared" si="10"/>
        <v/>
      </c>
      <c r="C347" s="163" t="str">
        <f t="shared" si="11"/>
        <v/>
      </c>
      <c r="D347" s="164"/>
      <c r="E347" s="165"/>
      <c r="F347" s="166"/>
      <c r="G347" s="167"/>
      <c r="H347" s="166"/>
      <c r="I347" s="165"/>
      <c r="J347" s="165"/>
      <c r="K347" s="165"/>
      <c r="L347" s="165"/>
      <c r="M347" s="166"/>
      <c r="N347" s="166"/>
    </row>
    <row r="348" spans="1:14" ht="20.100000000000001" customHeight="1" x14ac:dyDescent="0.2">
      <c r="A348" s="162">
        <v>346</v>
      </c>
      <c r="B348" s="163" t="str">
        <f t="shared" si="10"/>
        <v/>
      </c>
      <c r="C348" s="163" t="str">
        <f t="shared" si="11"/>
        <v/>
      </c>
      <c r="D348" s="164"/>
      <c r="E348" s="165"/>
      <c r="F348" s="166"/>
      <c r="G348" s="167"/>
      <c r="H348" s="166"/>
      <c r="I348" s="165"/>
      <c r="J348" s="165"/>
      <c r="K348" s="165"/>
      <c r="L348" s="165"/>
      <c r="M348" s="166"/>
      <c r="N348" s="166"/>
    </row>
    <row r="349" spans="1:14" ht="20.100000000000001" customHeight="1" x14ac:dyDescent="0.2">
      <c r="A349" s="162">
        <v>347</v>
      </c>
      <c r="B349" s="163" t="str">
        <f t="shared" si="10"/>
        <v/>
      </c>
      <c r="C349" s="163" t="str">
        <f t="shared" si="11"/>
        <v/>
      </c>
      <c r="D349" s="164"/>
      <c r="E349" s="165"/>
      <c r="F349" s="166"/>
      <c r="G349" s="167"/>
      <c r="H349" s="166"/>
      <c r="I349" s="165"/>
      <c r="J349" s="165"/>
      <c r="K349" s="165"/>
      <c r="L349" s="165"/>
      <c r="M349" s="166"/>
      <c r="N349" s="166"/>
    </row>
    <row r="350" spans="1:14" ht="20.100000000000001" customHeight="1" x14ac:dyDescent="0.2">
      <c r="A350" s="162">
        <v>348</v>
      </c>
      <c r="B350" s="163" t="str">
        <f t="shared" si="10"/>
        <v/>
      </c>
      <c r="C350" s="163" t="str">
        <f t="shared" si="11"/>
        <v/>
      </c>
      <c r="D350" s="164"/>
      <c r="E350" s="165"/>
      <c r="F350" s="166"/>
      <c r="G350" s="167"/>
      <c r="H350" s="166"/>
      <c r="I350" s="165"/>
      <c r="J350" s="165"/>
      <c r="K350" s="165"/>
      <c r="L350" s="165"/>
      <c r="M350" s="166"/>
      <c r="N350" s="166"/>
    </row>
    <row r="351" spans="1:14" ht="20.100000000000001" customHeight="1" x14ac:dyDescent="0.2">
      <c r="A351" s="162">
        <v>349</v>
      </c>
      <c r="B351" s="163" t="str">
        <f t="shared" si="10"/>
        <v/>
      </c>
      <c r="C351" s="163" t="str">
        <f t="shared" si="11"/>
        <v/>
      </c>
      <c r="D351" s="164"/>
      <c r="E351" s="165"/>
      <c r="F351" s="166"/>
      <c r="G351" s="167"/>
      <c r="H351" s="166"/>
      <c r="I351" s="165"/>
      <c r="J351" s="165"/>
      <c r="K351" s="165"/>
      <c r="L351" s="165"/>
      <c r="M351" s="166"/>
      <c r="N351" s="166"/>
    </row>
    <row r="352" spans="1:14" ht="20.100000000000001" customHeight="1" x14ac:dyDescent="0.2">
      <c r="A352" s="162">
        <v>350</v>
      </c>
      <c r="B352" s="163" t="str">
        <f t="shared" si="10"/>
        <v/>
      </c>
      <c r="C352" s="163" t="str">
        <f t="shared" si="11"/>
        <v/>
      </c>
      <c r="D352" s="164"/>
      <c r="E352" s="165"/>
      <c r="F352" s="166"/>
      <c r="G352" s="167"/>
      <c r="H352" s="166"/>
      <c r="I352" s="165"/>
      <c r="J352" s="165"/>
      <c r="K352" s="165"/>
      <c r="L352" s="165"/>
      <c r="M352" s="166"/>
      <c r="N352" s="166"/>
    </row>
    <row r="353" spans="1:14" ht="20.100000000000001" customHeight="1" x14ac:dyDescent="0.2">
      <c r="A353" s="162">
        <v>351</v>
      </c>
      <c r="B353" s="163" t="str">
        <f t="shared" si="10"/>
        <v/>
      </c>
      <c r="C353" s="163" t="str">
        <f t="shared" si="11"/>
        <v/>
      </c>
      <c r="D353" s="164"/>
      <c r="E353" s="165"/>
      <c r="F353" s="166"/>
      <c r="G353" s="167"/>
      <c r="H353" s="166"/>
      <c r="I353" s="165"/>
      <c r="J353" s="165"/>
      <c r="K353" s="165"/>
      <c r="L353" s="165"/>
      <c r="M353" s="166"/>
      <c r="N353" s="166"/>
    </row>
    <row r="354" spans="1:14" ht="20.100000000000001" customHeight="1" x14ac:dyDescent="0.2">
      <c r="A354" s="162">
        <v>352</v>
      </c>
      <c r="B354" s="163" t="str">
        <f t="shared" si="10"/>
        <v/>
      </c>
      <c r="C354" s="163" t="str">
        <f t="shared" si="11"/>
        <v/>
      </c>
      <c r="D354" s="164"/>
      <c r="E354" s="165"/>
      <c r="F354" s="166"/>
      <c r="G354" s="167"/>
      <c r="H354" s="166"/>
      <c r="I354" s="165"/>
      <c r="J354" s="165"/>
      <c r="K354" s="165"/>
      <c r="L354" s="165"/>
      <c r="M354" s="166"/>
      <c r="N354" s="166"/>
    </row>
    <row r="355" spans="1:14" ht="20.100000000000001" customHeight="1" x14ac:dyDescent="0.2">
      <c r="A355" s="162">
        <v>353</v>
      </c>
      <c r="B355" s="163" t="str">
        <f t="shared" si="10"/>
        <v/>
      </c>
      <c r="C355" s="163" t="str">
        <f t="shared" si="11"/>
        <v/>
      </c>
      <c r="D355" s="164"/>
      <c r="E355" s="165"/>
      <c r="F355" s="166"/>
      <c r="G355" s="167"/>
      <c r="H355" s="166"/>
      <c r="I355" s="165"/>
      <c r="J355" s="165"/>
      <c r="K355" s="165"/>
      <c r="L355" s="165"/>
      <c r="M355" s="166"/>
      <c r="N355" s="166"/>
    </row>
    <row r="356" spans="1:14" ht="20.100000000000001" customHeight="1" x14ac:dyDescent="0.2">
      <c r="A356" s="162">
        <v>354</v>
      </c>
      <c r="B356" s="163" t="str">
        <f t="shared" si="10"/>
        <v/>
      </c>
      <c r="C356" s="163" t="str">
        <f t="shared" si="11"/>
        <v/>
      </c>
      <c r="D356" s="164"/>
      <c r="E356" s="165"/>
      <c r="F356" s="166"/>
      <c r="G356" s="167"/>
      <c r="H356" s="166"/>
      <c r="I356" s="165"/>
      <c r="J356" s="165"/>
      <c r="K356" s="165"/>
      <c r="L356" s="165"/>
      <c r="M356" s="166"/>
      <c r="N356" s="166"/>
    </row>
    <row r="357" spans="1:14" ht="20.100000000000001" customHeight="1" x14ac:dyDescent="0.2">
      <c r="A357" s="162">
        <v>355</v>
      </c>
      <c r="B357" s="163" t="str">
        <f t="shared" si="10"/>
        <v/>
      </c>
      <c r="C357" s="163" t="str">
        <f t="shared" si="11"/>
        <v/>
      </c>
      <c r="D357" s="164"/>
      <c r="E357" s="165"/>
      <c r="F357" s="166"/>
      <c r="G357" s="167"/>
      <c r="H357" s="166"/>
      <c r="I357" s="165"/>
      <c r="J357" s="165"/>
      <c r="K357" s="165"/>
      <c r="L357" s="165"/>
      <c r="M357" s="166"/>
      <c r="N357" s="166"/>
    </row>
    <row r="358" spans="1:14" ht="20.100000000000001" customHeight="1" x14ac:dyDescent="0.2">
      <c r="A358" s="162">
        <v>356</v>
      </c>
      <c r="B358" s="163" t="str">
        <f t="shared" si="10"/>
        <v/>
      </c>
      <c r="C358" s="163" t="str">
        <f t="shared" si="11"/>
        <v/>
      </c>
      <c r="D358" s="164"/>
      <c r="E358" s="165"/>
      <c r="F358" s="166"/>
      <c r="G358" s="167"/>
      <c r="H358" s="166"/>
      <c r="I358" s="165"/>
      <c r="J358" s="165"/>
      <c r="K358" s="165"/>
      <c r="L358" s="165"/>
      <c r="M358" s="166"/>
      <c r="N358" s="166"/>
    </row>
    <row r="359" spans="1:14" ht="20.100000000000001" customHeight="1" x14ac:dyDescent="0.2">
      <c r="A359" s="162">
        <v>357</v>
      </c>
      <c r="B359" s="163" t="str">
        <f t="shared" si="10"/>
        <v/>
      </c>
      <c r="C359" s="163" t="str">
        <f t="shared" si="11"/>
        <v/>
      </c>
      <c r="D359" s="164"/>
      <c r="E359" s="165"/>
      <c r="F359" s="166"/>
      <c r="G359" s="167"/>
      <c r="H359" s="166"/>
      <c r="I359" s="165"/>
      <c r="J359" s="165"/>
      <c r="K359" s="165"/>
      <c r="L359" s="165"/>
      <c r="M359" s="166"/>
      <c r="N359" s="166"/>
    </row>
    <row r="360" spans="1:14" ht="20.100000000000001" customHeight="1" x14ac:dyDescent="0.2">
      <c r="A360" s="162">
        <v>358</v>
      </c>
      <c r="B360" s="163" t="str">
        <f t="shared" si="10"/>
        <v/>
      </c>
      <c r="C360" s="163" t="str">
        <f t="shared" si="11"/>
        <v/>
      </c>
      <c r="D360" s="164"/>
      <c r="E360" s="165"/>
      <c r="F360" s="166"/>
      <c r="G360" s="167"/>
      <c r="H360" s="166"/>
      <c r="I360" s="165"/>
      <c r="J360" s="165"/>
      <c r="K360" s="165"/>
      <c r="L360" s="165"/>
      <c r="M360" s="166"/>
      <c r="N360" s="166"/>
    </row>
    <row r="361" spans="1:14" ht="20.100000000000001" customHeight="1" x14ac:dyDescent="0.2">
      <c r="A361" s="162">
        <v>359</v>
      </c>
      <c r="B361" s="163" t="str">
        <f t="shared" si="10"/>
        <v/>
      </c>
      <c r="C361" s="163" t="str">
        <f t="shared" si="11"/>
        <v/>
      </c>
      <c r="D361" s="164"/>
      <c r="E361" s="165"/>
      <c r="F361" s="166"/>
      <c r="G361" s="167"/>
      <c r="H361" s="166"/>
      <c r="I361" s="165"/>
      <c r="J361" s="165"/>
      <c r="K361" s="165"/>
      <c r="L361" s="165"/>
      <c r="M361" s="166"/>
      <c r="N361" s="166"/>
    </row>
    <row r="362" spans="1:14" ht="20.100000000000001" customHeight="1" x14ac:dyDescent="0.2">
      <c r="A362" s="162">
        <v>360</v>
      </c>
      <c r="B362" s="163" t="str">
        <f t="shared" si="10"/>
        <v/>
      </c>
      <c r="C362" s="163" t="str">
        <f t="shared" si="11"/>
        <v/>
      </c>
      <c r="D362" s="164"/>
      <c r="E362" s="165"/>
      <c r="F362" s="166"/>
      <c r="G362" s="167"/>
      <c r="H362" s="166"/>
      <c r="I362" s="165"/>
      <c r="J362" s="165"/>
      <c r="K362" s="165"/>
      <c r="L362" s="165"/>
      <c r="M362" s="166"/>
      <c r="N362" s="166"/>
    </row>
    <row r="363" spans="1:14" ht="20.100000000000001" customHeight="1" x14ac:dyDescent="0.2">
      <c r="A363" s="162">
        <v>361</v>
      </c>
      <c r="B363" s="163" t="str">
        <f t="shared" si="10"/>
        <v/>
      </c>
      <c r="C363" s="163" t="str">
        <f t="shared" si="11"/>
        <v/>
      </c>
      <c r="D363" s="164"/>
      <c r="E363" s="165"/>
      <c r="F363" s="166"/>
      <c r="G363" s="167"/>
      <c r="H363" s="166"/>
      <c r="I363" s="165"/>
      <c r="J363" s="165"/>
      <c r="K363" s="165"/>
      <c r="L363" s="165"/>
      <c r="M363" s="166"/>
      <c r="N363" s="166"/>
    </row>
    <row r="364" spans="1:14" ht="20.100000000000001" customHeight="1" x14ac:dyDescent="0.2">
      <c r="A364" s="162">
        <v>362</v>
      </c>
      <c r="B364" s="163" t="str">
        <f t="shared" si="10"/>
        <v/>
      </c>
      <c r="C364" s="163" t="str">
        <f t="shared" si="11"/>
        <v/>
      </c>
      <c r="D364" s="164"/>
      <c r="E364" s="165"/>
      <c r="F364" s="166"/>
      <c r="G364" s="167"/>
      <c r="H364" s="166"/>
      <c r="I364" s="165"/>
      <c r="J364" s="165"/>
      <c r="K364" s="165"/>
      <c r="L364" s="165"/>
      <c r="M364" s="166"/>
      <c r="N364" s="166"/>
    </row>
    <row r="365" spans="1:14" ht="20.100000000000001" customHeight="1" x14ac:dyDescent="0.2">
      <c r="A365" s="162">
        <v>363</v>
      </c>
      <c r="B365" s="163" t="str">
        <f t="shared" si="10"/>
        <v/>
      </c>
      <c r="C365" s="163" t="str">
        <f t="shared" si="11"/>
        <v/>
      </c>
      <c r="D365" s="164"/>
      <c r="E365" s="165"/>
      <c r="F365" s="166"/>
      <c r="G365" s="167"/>
      <c r="H365" s="166"/>
      <c r="I365" s="165"/>
      <c r="J365" s="165"/>
      <c r="K365" s="165"/>
      <c r="L365" s="165"/>
      <c r="M365" s="166"/>
      <c r="N365" s="166"/>
    </row>
    <row r="366" spans="1:14" ht="20.100000000000001" customHeight="1" x14ac:dyDescent="0.2">
      <c r="A366" s="162">
        <v>364</v>
      </c>
      <c r="B366" s="163" t="str">
        <f t="shared" si="10"/>
        <v/>
      </c>
      <c r="C366" s="163" t="str">
        <f t="shared" si="11"/>
        <v/>
      </c>
      <c r="D366" s="164"/>
      <c r="E366" s="165"/>
      <c r="F366" s="166"/>
      <c r="G366" s="167"/>
      <c r="H366" s="166"/>
      <c r="I366" s="165"/>
      <c r="J366" s="165"/>
      <c r="K366" s="165"/>
      <c r="L366" s="165"/>
      <c r="M366" s="166"/>
      <c r="N366" s="166"/>
    </row>
    <row r="367" spans="1:14" ht="20.100000000000001" customHeight="1" x14ac:dyDescent="0.2">
      <c r="A367" s="162">
        <v>365</v>
      </c>
      <c r="B367" s="163" t="str">
        <f t="shared" si="10"/>
        <v/>
      </c>
      <c r="C367" s="163" t="str">
        <f t="shared" si="11"/>
        <v/>
      </c>
      <c r="D367" s="164"/>
      <c r="E367" s="165"/>
      <c r="F367" s="166"/>
      <c r="G367" s="167"/>
      <c r="H367" s="166"/>
      <c r="I367" s="165"/>
      <c r="J367" s="165"/>
      <c r="K367" s="165"/>
      <c r="L367" s="165"/>
      <c r="M367" s="166"/>
      <c r="N367" s="166"/>
    </row>
    <row r="368" spans="1:14" ht="20.100000000000001" customHeight="1" x14ac:dyDescent="0.2">
      <c r="A368" s="162">
        <v>366</v>
      </c>
      <c r="B368" s="163" t="str">
        <f t="shared" si="10"/>
        <v/>
      </c>
      <c r="C368" s="163" t="str">
        <f t="shared" si="11"/>
        <v/>
      </c>
      <c r="D368" s="164"/>
      <c r="E368" s="165"/>
      <c r="F368" s="166"/>
      <c r="G368" s="167"/>
      <c r="H368" s="166"/>
      <c r="I368" s="165"/>
      <c r="J368" s="165"/>
      <c r="K368" s="165"/>
      <c r="L368" s="165"/>
      <c r="M368" s="166"/>
      <c r="N368" s="166"/>
    </row>
    <row r="369" spans="1:14" ht="20.100000000000001" customHeight="1" x14ac:dyDescent="0.2">
      <c r="A369" s="162">
        <v>367</v>
      </c>
      <c r="B369" s="163" t="str">
        <f t="shared" si="10"/>
        <v/>
      </c>
      <c r="C369" s="163" t="str">
        <f t="shared" si="11"/>
        <v/>
      </c>
      <c r="D369" s="164"/>
      <c r="E369" s="165"/>
      <c r="F369" s="166"/>
      <c r="G369" s="167"/>
      <c r="H369" s="166"/>
      <c r="I369" s="165"/>
      <c r="J369" s="165"/>
      <c r="K369" s="165"/>
      <c r="L369" s="165"/>
      <c r="M369" s="166"/>
      <c r="N369" s="166"/>
    </row>
    <row r="370" spans="1:14" ht="20.100000000000001" customHeight="1" x14ac:dyDescent="0.2">
      <c r="A370" s="162">
        <v>368</v>
      </c>
      <c r="B370" s="163" t="str">
        <f t="shared" si="10"/>
        <v/>
      </c>
      <c r="C370" s="163" t="str">
        <f t="shared" si="11"/>
        <v/>
      </c>
      <c r="D370" s="164"/>
      <c r="E370" s="165"/>
      <c r="F370" s="166"/>
      <c r="G370" s="167"/>
      <c r="H370" s="166"/>
      <c r="I370" s="165"/>
      <c r="J370" s="165"/>
      <c r="K370" s="165"/>
      <c r="L370" s="165"/>
      <c r="M370" s="166"/>
      <c r="N370" s="166"/>
    </row>
    <row r="371" spans="1:14" ht="20.100000000000001" customHeight="1" x14ac:dyDescent="0.2">
      <c r="A371" s="162">
        <v>369</v>
      </c>
      <c r="B371" s="163" t="str">
        <f t="shared" si="10"/>
        <v/>
      </c>
      <c r="C371" s="163" t="str">
        <f t="shared" si="11"/>
        <v/>
      </c>
      <c r="D371" s="164"/>
      <c r="E371" s="165"/>
      <c r="F371" s="166"/>
      <c r="G371" s="167"/>
      <c r="H371" s="166"/>
      <c r="I371" s="165"/>
      <c r="J371" s="165"/>
      <c r="K371" s="165"/>
      <c r="L371" s="165"/>
      <c r="M371" s="166"/>
      <c r="N371" s="166"/>
    </row>
    <row r="372" spans="1:14" ht="20.100000000000001" customHeight="1" x14ac:dyDescent="0.2">
      <c r="A372" s="162">
        <v>370</v>
      </c>
      <c r="B372" s="163" t="str">
        <f t="shared" si="10"/>
        <v/>
      </c>
      <c r="C372" s="163" t="str">
        <f t="shared" si="11"/>
        <v/>
      </c>
      <c r="D372" s="164"/>
      <c r="E372" s="165"/>
      <c r="F372" s="166"/>
      <c r="G372" s="167"/>
      <c r="H372" s="166"/>
      <c r="I372" s="165"/>
      <c r="J372" s="165"/>
      <c r="K372" s="165"/>
      <c r="L372" s="165"/>
      <c r="M372" s="166"/>
      <c r="N372" s="166"/>
    </row>
    <row r="373" spans="1:14" ht="20.100000000000001" customHeight="1" x14ac:dyDescent="0.2">
      <c r="A373" s="162">
        <v>371</v>
      </c>
      <c r="B373" s="163" t="str">
        <f t="shared" si="10"/>
        <v/>
      </c>
      <c r="C373" s="163" t="str">
        <f t="shared" si="11"/>
        <v/>
      </c>
      <c r="D373" s="164"/>
      <c r="E373" s="165"/>
      <c r="F373" s="166"/>
      <c r="G373" s="167"/>
      <c r="H373" s="166"/>
      <c r="I373" s="165"/>
      <c r="J373" s="165"/>
      <c r="K373" s="165"/>
      <c r="L373" s="165"/>
      <c r="M373" s="166"/>
      <c r="N373" s="166"/>
    </row>
    <row r="374" spans="1:14" ht="20.100000000000001" customHeight="1" x14ac:dyDescent="0.2">
      <c r="A374" s="162">
        <v>372</v>
      </c>
      <c r="B374" s="163" t="str">
        <f t="shared" si="10"/>
        <v/>
      </c>
      <c r="C374" s="163" t="str">
        <f t="shared" si="11"/>
        <v/>
      </c>
      <c r="D374" s="164"/>
      <c r="E374" s="165"/>
      <c r="F374" s="166"/>
      <c r="G374" s="167"/>
      <c r="H374" s="166"/>
      <c r="I374" s="165"/>
      <c r="J374" s="165"/>
      <c r="K374" s="165"/>
      <c r="L374" s="165"/>
      <c r="M374" s="166"/>
      <c r="N374" s="166"/>
    </row>
    <row r="375" spans="1:14" ht="20.100000000000001" customHeight="1" x14ac:dyDescent="0.2">
      <c r="A375" s="162">
        <v>373</v>
      </c>
      <c r="B375" s="163" t="str">
        <f t="shared" si="10"/>
        <v/>
      </c>
      <c r="C375" s="163" t="str">
        <f t="shared" si="11"/>
        <v/>
      </c>
      <c r="D375" s="164"/>
      <c r="E375" s="165"/>
      <c r="F375" s="166"/>
      <c r="G375" s="167"/>
      <c r="H375" s="166"/>
      <c r="I375" s="165"/>
      <c r="J375" s="165"/>
      <c r="K375" s="165"/>
      <c r="L375" s="165"/>
      <c r="M375" s="166"/>
      <c r="N375" s="166"/>
    </row>
    <row r="376" spans="1:14" ht="20.100000000000001" customHeight="1" x14ac:dyDescent="0.2">
      <c r="A376" s="162">
        <v>374</v>
      </c>
      <c r="B376" s="163" t="str">
        <f t="shared" si="10"/>
        <v/>
      </c>
      <c r="C376" s="163" t="str">
        <f t="shared" si="11"/>
        <v/>
      </c>
      <c r="D376" s="164"/>
      <c r="E376" s="165"/>
      <c r="F376" s="166"/>
      <c r="G376" s="167"/>
      <c r="H376" s="166"/>
      <c r="I376" s="165"/>
      <c r="J376" s="165"/>
      <c r="K376" s="165"/>
      <c r="L376" s="165"/>
      <c r="M376" s="166"/>
      <c r="N376" s="166"/>
    </row>
    <row r="377" spans="1:14" ht="20.100000000000001" customHeight="1" x14ac:dyDescent="0.2">
      <c r="A377" s="162">
        <v>375</v>
      </c>
      <c r="B377" s="163" t="str">
        <f t="shared" si="10"/>
        <v/>
      </c>
      <c r="C377" s="163" t="str">
        <f t="shared" si="11"/>
        <v/>
      </c>
      <c r="D377" s="164"/>
      <c r="E377" s="165"/>
      <c r="F377" s="166"/>
      <c r="G377" s="167"/>
      <c r="H377" s="166"/>
      <c r="I377" s="165"/>
      <c r="J377" s="165"/>
      <c r="K377" s="165"/>
      <c r="L377" s="165"/>
      <c r="M377" s="166"/>
      <c r="N377" s="166"/>
    </row>
    <row r="378" spans="1:14" ht="20.100000000000001" customHeight="1" x14ac:dyDescent="0.2">
      <c r="A378" s="162">
        <v>376</v>
      </c>
      <c r="B378" s="163" t="str">
        <f t="shared" si="10"/>
        <v/>
      </c>
      <c r="C378" s="163" t="str">
        <f t="shared" si="11"/>
        <v/>
      </c>
      <c r="D378" s="164"/>
      <c r="E378" s="165"/>
      <c r="F378" s="166"/>
      <c r="G378" s="167"/>
      <c r="H378" s="166"/>
      <c r="I378" s="165"/>
      <c r="J378" s="165"/>
      <c r="K378" s="165"/>
      <c r="L378" s="165"/>
      <c r="M378" s="166"/>
      <c r="N378" s="166"/>
    </row>
    <row r="379" spans="1:14" ht="20.100000000000001" customHeight="1" x14ac:dyDescent="0.2">
      <c r="A379" s="162">
        <v>377</v>
      </c>
      <c r="B379" s="163" t="str">
        <f t="shared" si="10"/>
        <v/>
      </c>
      <c r="C379" s="163" t="str">
        <f t="shared" si="11"/>
        <v/>
      </c>
      <c r="D379" s="164"/>
      <c r="E379" s="165"/>
      <c r="F379" s="166"/>
      <c r="G379" s="167"/>
      <c r="H379" s="166"/>
      <c r="I379" s="165"/>
      <c r="J379" s="165"/>
      <c r="K379" s="165"/>
      <c r="L379" s="165"/>
      <c r="M379" s="166"/>
      <c r="N379" s="166"/>
    </row>
    <row r="380" spans="1:14" ht="20.100000000000001" customHeight="1" x14ac:dyDescent="0.2">
      <c r="A380" s="162">
        <v>378</v>
      </c>
      <c r="B380" s="163" t="str">
        <f t="shared" si="10"/>
        <v/>
      </c>
      <c r="C380" s="163" t="str">
        <f t="shared" si="11"/>
        <v/>
      </c>
      <c r="D380" s="164"/>
      <c r="E380" s="165"/>
      <c r="F380" s="166"/>
      <c r="G380" s="167"/>
      <c r="H380" s="166"/>
      <c r="I380" s="165"/>
      <c r="J380" s="165"/>
      <c r="K380" s="165"/>
      <c r="L380" s="165"/>
      <c r="M380" s="166"/>
      <c r="N380" s="166"/>
    </row>
    <row r="381" spans="1:14" ht="20.100000000000001" customHeight="1" x14ac:dyDescent="0.2">
      <c r="A381" s="162">
        <v>379</v>
      </c>
      <c r="B381" s="163" t="str">
        <f t="shared" si="10"/>
        <v/>
      </c>
      <c r="C381" s="163" t="str">
        <f t="shared" si="11"/>
        <v/>
      </c>
      <c r="D381" s="164"/>
      <c r="E381" s="165"/>
      <c r="F381" s="166"/>
      <c r="G381" s="167"/>
      <c r="H381" s="166"/>
      <c r="I381" s="165"/>
      <c r="J381" s="165"/>
      <c r="K381" s="165"/>
      <c r="L381" s="165"/>
      <c r="M381" s="166"/>
      <c r="N381" s="166"/>
    </row>
    <row r="382" spans="1:14" ht="20.100000000000001" customHeight="1" x14ac:dyDescent="0.2">
      <c r="A382" s="162">
        <v>380</v>
      </c>
      <c r="B382" s="163" t="str">
        <f t="shared" si="10"/>
        <v/>
      </c>
      <c r="C382" s="163" t="str">
        <f t="shared" si="11"/>
        <v/>
      </c>
      <c r="D382" s="164"/>
      <c r="E382" s="165"/>
      <c r="F382" s="166"/>
      <c r="G382" s="167"/>
      <c r="H382" s="166"/>
      <c r="I382" s="165"/>
      <c r="J382" s="165"/>
      <c r="K382" s="165"/>
      <c r="L382" s="165"/>
      <c r="M382" s="166"/>
      <c r="N382" s="166"/>
    </row>
    <row r="383" spans="1:14" ht="20.100000000000001" customHeight="1" x14ac:dyDescent="0.2">
      <c r="A383" s="162">
        <v>381</v>
      </c>
      <c r="B383" s="163" t="str">
        <f t="shared" si="10"/>
        <v/>
      </c>
      <c r="C383" s="163" t="str">
        <f t="shared" si="11"/>
        <v/>
      </c>
      <c r="D383" s="164"/>
      <c r="E383" s="165"/>
      <c r="F383" s="166"/>
      <c r="G383" s="167"/>
      <c r="H383" s="166"/>
      <c r="I383" s="165"/>
      <c r="J383" s="165"/>
      <c r="K383" s="165"/>
      <c r="L383" s="165"/>
      <c r="M383" s="166"/>
      <c r="N383" s="166"/>
    </row>
    <row r="384" spans="1:14" ht="20.100000000000001" customHeight="1" x14ac:dyDescent="0.2">
      <c r="A384" s="162">
        <v>382</v>
      </c>
      <c r="B384" s="163" t="str">
        <f t="shared" si="10"/>
        <v/>
      </c>
      <c r="C384" s="163" t="str">
        <f t="shared" si="11"/>
        <v/>
      </c>
      <c r="D384" s="164"/>
      <c r="E384" s="165"/>
      <c r="F384" s="166"/>
      <c r="G384" s="167"/>
      <c r="H384" s="166"/>
      <c r="I384" s="165"/>
      <c r="J384" s="165"/>
      <c r="K384" s="165"/>
      <c r="L384" s="165"/>
      <c r="M384" s="166"/>
      <c r="N384" s="166"/>
    </row>
    <row r="385" spans="1:14" ht="20.100000000000001" customHeight="1" x14ac:dyDescent="0.2">
      <c r="A385" s="162">
        <v>383</v>
      </c>
      <c r="B385" s="163" t="str">
        <f t="shared" si="10"/>
        <v/>
      </c>
      <c r="C385" s="163" t="str">
        <f t="shared" si="11"/>
        <v/>
      </c>
      <c r="D385" s="164"/>
      <c r="E385" s="165"/>
      <c r="F385" s="166"/>
      <c r="G385" s="167"/>
      <c r="H385" s="166"/>
      <c r="I385" s="165"/>
      <c r="J385" s="165"/>
      <c r="K385" s="165"/>
      <c r="L385" s="165"/>
      <c r="M385" s="166"/>
      <c r="N385" s="166"/>
    </row>
    <row r="386" spans="1:14" ht="20.100000000000001" customHeight="1" x14ac:dyDescent="0.2">
      <c r="A386" s="162">
        <v>384</v>
      </c>
      <c r="B386" s="163" t="str">
        <f t="shared" si="10"/>
        <v/>
      </c>
      <c r="C386" s="163" t="str">
        <f t="shared" si="11"/>
        <v/>
      </c>
      <c r="D386" s="164"/>
      <c r="E386" s="165"/>
      <c r="F386" s="166"/>
      <c r="G386" s="167"/>
      <c r="H386" s="166"/>
      <c r="I386" s="165"/>
      <c r="J386" s="165"/>
      <c r="K386" s="165"/>
      <c r="L386" s="165"/>
      <c r="M386" s="166"/>
      <c r="N386" s="166"/>
    </row>
    <row r="387" spans="1:14" ht="20.100000000000001" customHeight="1" x14ac:dyDescent="0.2">
      <c r="A387" s="162">
        <v>385</v>
      </c>
      <c r="B387" s="163" t="str">
        <f t="shared" si="10"/>
        <v/>
      </c>
      <c r="C387" s="163" t="str">
        <f t="shared" si="11"/>
        <v/>
      </c>
      <c r="D387" s="164"/>
      <c r="E387" s="165"/>
      <c r="F387" s="166"/>
      <c r="G387" s="167"/>
      <c r="H387" s="166"/>
      <c r="I387" s="165"/>
      <c r="J387" s="165"/>
      <c r="K387" s="165"/>
      <c r="L387" s="165"/>
      <c r="M387" s="166"/>
      <c r="N387" s="166"/>
    </row>
    <row r="388" spans="1:14" ht="20.100000000000001" customHeight="1" x14ac:dyDescent="0.2">
      <c r="A388" s="162">
        <v>386</v>
      </c>
      <c r="B388" s="163" t="str">
        <f t="shared" ref="B388:B402" si="12">IF(D388&lt;&gt;"",YEAR(D388),"")</f>
        <v/>
      </c>
      <c r="C388" s="163" t="str">
        <f t="shared" ref="C388:C402" si="13">IF(D388&lt;&gt;"",MONTH(D388),"")</f>
        <v/>
      </c>
      <c r="D388" s="164"/>
      <c r="E388" s="165"/>
      <c r="F388" s="166"/>
      <c r="G388" s="167"/>
      <c r="H388" s="166"/>
      <c r="I388" s="165"/>
      <c r="J388" s="165"/>
      <c r="K388" s="165"/>
      <c r="L388" s="165"/>
      <c r="M388" s="166"/>
      <c r="N388" s="166"/>
    </row>
    <row r="389" spans="1:14" ht="20.100000000000001" customHeight="1" x14ac:dyDescent="0.2">
      <c r="A389" s="162">
        <v>387</v>
      </c>
      <c r="B389" s="163" t="str">
        <f t="shared" si="12"/>
        <v/>
      </c>
      <c r="C389" s="163" t="str">
        <f t="shared" si="13"/>
        <v/>
      </c>
      <c r="D389" s="164"/>
      <c r="E389" s="165"/>
      <c r="F389" s="166"/>
      <c r="G389" s="167"/>
      <c r="H389" s="166"/>
      <c r="I389" s="165"/>
      <c r="J389" s="165"/>
      <c r="K389" s="165"/>
      <c r="L389" s="165"/>
      <c r="M389" s="166"/>
      <c r="N389" s="166"/>
    </row>
    <row r="390" spans="1:14" ht="20.100000000000001" customHeight="1" x14ac:dyDescent="0.2">
      <c r="A390" s="162">
        <v>388</v>
      </c>
      <c r="B390" s="163" t="str">
        <f t="shared" si="12"/>
        <v/>
      </c>
      <c r="C390" s="163" t="str">
        <f t="shared" si="13"/>
        <v/>
      </c>
      <c r="D390" s="164"/>
      <c r="E390" s="165"/>
      <c r="F390" s="166"/>
      <c r="G390" s="167"/>
      <c r="H390" s="166"/>
      <c r="I390" s="165"/>
      <c r="J390" s="165"/>
      <c r="K390" s="165"/>
      <c r="L390" s="165"/>
      <c r="M390" s="166"/>
      <c r="N390" s="166"/>
    </row>
    <row r="391" spans="1:14" ht="20.100000000000001" customHeight="1" x14ac:dyDescent="0.2">
      <c r="A391" s="162">
        <v>389</v>
      </c>
      <c r="B391" s="163" t="str">
        <f t="shared" si="12"/>
        <v/>
      </c>
      <c r="C391" s="163" t="str">
        <f t="shared" si="13"/>
        <v/>
      </c>
      <c r="D391" s="164"/>
      <c r="E391" s="165"/>
      <c r="F391" s="166"/>
      <c r="G391" s="167"/>
      <c r="H391" s="166"/>
      <c r="I391" s="165"/>
      <c r="J391" s="165"/>
      <c r="K391" s="165"/>
      <c r="L391" s="165"/>
      <c r="M391" s="166"/>
      <c r="N391" s="166"/>
    </row>
    <row r="392" spans="1:14" ht="20.100000000000001" customHeight="1" x14ac:dyDescent="0.2">
      <c r="A392" s="162">
        <v>390</v>
      </c>
      <c r="B392" s="163" t="str">
        <f t="shared" si="12"/>
        <v/>
      </c>
      <c r="C392" s="163" t="str">
        <f t="shared" si="13"/>
        <v/>
      </c>
      <c r="D392" s="164"/>
      <c r="E392" s="165"/>
      <c r="F392" s="166"/>
      <c r="G392" s="167"/>
      <c r="H392" s="166"/>
      <c r="I392" s="165"/>
      <c r="J392" s="165"/>
      <c r="K392" s="165"/>
      <c r="L392" s="165"/>
      <c r="M392" s="166"/>
      <c r="N392" s="166"/>
    </row>
    <row r="393" spans="1:14" ht="20.100000000000001" customHeight="1" x14ac:dyDescent="0.2">
      <c r="A393" s="162">
        <v>391</v>
      </c>
      <c r="B393" s="163" t="str">
        <f t="shared" si="12"/>
        <v/>
      </c>
      <c r="C393" s="163" t="str">
        <f t="shared" si="13"/>
        <v/>
      </c>
      <c r="D393" s="164"/>
      <c r="E393" s="165"/>
      <c r="F393" s="166"/>
      <c r="G393" s="167"/>
      <c r="H393" s="166"/>
      <c r="I393" s="165"/>
      <c r="J393" s="165"/>
      <c r="K393" s="165"/>
      <c r="L393" s="165"/>
      <c r="M393" s="166"/>
      <c r="N393" s="166"/>
    </row>
    <row r="394" spans="1:14" ht="20.100000000000001" customHeight="1" x14ac:dyDescent="0.2">
      <c r="A394" s="162">
        <v>392</v>
      </c>
      <c r="B394" s="163" t="str">
        <f t="shared" si="12"/>
        <v/>
      </c>
      <c r="C394" s="163" t="str">
        <f t="shared" si="13"/>
        <v/>
      </c>
      <c r="D394" s="164"/>
      <c r="E394" s="165"/>
      <c r="F394" s="166"/>
      <c r="G394" s="167"/>
      <c r="H394" s="166"/>
      <c r="I394" s="165"/>
      <c r="J394" s="165"/>
      <c r="K394" s="165"/>
      <c r="L394" s="165"/>
      <c r="M394" s="166"/>
      <c r="N394" s="166"/>
    </row>
    <row r="395" spans="1:14" ht="20.100000000000001" customHeight="1" x14ac:dyDescent="0.2">
      <c r="A395" s="162">
        <v>393</v>
      </c>
      <c r="B395" s="163" t="str">
        <f t="shared" si="12"/>
        <v/>
      </c>
      <c r="C395" s="163" t="str">
        <f t="shared" si="13"/>
        <v/>
      </c>
      <c r="D395" s="164"/>
      <c r="E395" s="165"/>
      <c r="F395" s="166"/>
      <c r="G395" s="167"/>
      <c r="H395" s="166"/>
      <c r="I395" s="165"/>
      <c r="J395" s="165"/>
      <c r="K395" s="165"/>
      <c r="L395" s="165"/>
      <c r="M395" s="166"/>
      <c r="N395" s="166"/>
    </row>
    <row r="396" spans="1:14" ht="20.100000000000001" customHeight="1" x14ac:dyDescent="0.2">
      <c r="A396" s="162">
        <v>394</v>
      </c>
      <c r="B396" s="163" t="str">
        <f t="shared" si="12"/>
        <v/>
      </c>
      <c r="C396" s="163" t="str">
        <f t="shared" si="13"/>
        <v/>
      </c>
      <c r="D396" s="164"/>
      <c r="E396" s="165"/>
      <c r="F396" s="166"/>
      <c r="G396" s="167"/>
      <c r="H396" s="166"/>
      <c r="I396" s="165"/>
      <c r="J396" s="165"/>
      <c r="K396" s="165"/>
      <c r="L396" s="165"/>
      <c r="M396" s="166"/>
      <c r="N396" s="166"/>
    </row>
    <row r="397" spans="1:14" ht="20.100000000000001" customHeight="1" x14ac:dyDescent="0.2">
      <c r="A397" s="162">
        <v>395</v>
      </c>
      <c r="B397" s="163" t="str">
        <f t="shared" si="12"/>
        <v/>
      </c>
      <c r="C397" s="163" t="str">
        <f t="shared" si="13"/>
        <v/>
      </c>
      <c r="D397" s="164"/>
      <c r="E397" s="165"/>
      <c r="F397" s="166"/>
      <c r="G397" s="167"/>
      <c r="H397" s="166"/>
      <c r="I397" s="165"/>
      <c r="J397" s="165"/>
      <c r="K397" s="165"/>
      <c r="L397" s="165"/>
      <c r="M397" s="166"/>
      <c r="N397" s="166"/>
    </row>
    <row r="398" spans="1:14" ht="20.100000000000001" customHeight="1" x14ac:dyDescent="0.2">
      <c r="A398" s="162">
        <v>396</v>
      </c>
      <c r="B398" s="163" t="str">
        <f t="shared" si="12"/>
        <v/>
      </c>
      <c r="C398" s="163" t="str">
        <f t="shared" si="13"/>
        <v/>
      </c>
      <c r="D398" s="164"/>
      <c r="E398" s="165"/>
      <c r="F398" s="166"/>
      <c r="G398" s="167"/>
      <c r="H398" s="166"/>
      <c r="I398" s="165"/>
      <c r="J398" s="165"/>
      <c r="K398" s="165"/>
      <c r="L398" s="165"/>
      <c r="M398" s="166"/>
      <c r="N398" s="166"/>
    </row>
    <row r="399" spans="1:14" ht="20.100000000000001" customHeight="1" x14ac:dyDescent="0.2">
      <c r="A399" s="162">
        <v>397</v>
      </c>
      <c r="B399" s="163" t="str">
        <f t="shared" si="12"/>
        <v/>
      </c>
      <c r="C399" s="163" t="str">
        <f t="shared" si="13"/>
        <v/>
      </c>
      <c r="D399" s="164"/>
      <c r="E399" s="165"/>
      <c r="F399" s="166"/>
      <c r="G399" s="167"/>
      <c r="H399" s="166"/>
      <c r="I399" s="165"/>
      <c r="J399" s="165"/>
      <c r="K399" s="165"/>
      <c r="L399" s="165"/>
      <c r="M399" s="166"/>
      <c r="N399" s="166"/>
    </row>
    <row r="400" spans="1:14" ht="20.100000000000001" customHeight="1" x14ac:dyDescent="0.2">
      <c r="A400" s="162">
        <v>398</v>
      </c>
      <c r="B400" s="163" t="str">
        <f t="shared" si="12"/>
        <v/>
      </c>
      <c r="C400" s="163" t="str">
        <f t="shared" si="13"/>
        <v/>
      </c>
      <c r="D400" s="164"/>
      <c r="E400" s="165"/>
      <c r="F400" s="166"/>
      <c r="G400" s="167"/>
      <c r="H400" s="166"/>
      <c r="I400" s="165"/>
      <c r="J400" s="165"/>
      <c r="K400" s="165"/>
      <c r="L400" s="165"/>
      <c r="M400" s="166"/>
      <c r="N400" s="166"/>
    </row>
    <row r="401" spans="1:14" ht="20.100000000000001" customHeight="1" x14ac:dyDescent="0.2">
      <c r="A401" s="162">
        <v>399</v>
      </c>
      <c r="B401" s="163"/>
      <c r="C401" s="163"/>
      <c r="D401" s="164"/>
      <c r="E401" s="165"/>
      <c r="F401" s="166"/>
      <c r="G401" s="167"/>
      <c r="H401" s="166"/>
      <c r="I401" s="165"/>
      <c r="J401" s="165"/>
      <c r="K401" s="165"/>
      <c r="L401" s="165"/>
      <c r="M401" s="166"/>
      <c r="N401" s="166"/>
    </row>
    <row r="402" spans="1:14" ht="20.100000000000001" customHeight="1" x14ac:dyDescent="0.2">
      <c r="A402" s="162">
        <v>400</v>
      </c>
      <c r="B402" s="163" t="str">
        <f t="shared" si="12"/>
        <v/>
      </c>
      <c r="C402" s="163" t="str">
        <f t="shared" si="13"/>
        <v/>
      </c>
      <c r="D402" s="164"/>
      <c r="E402" s="165"/>
      <c r="F402" s="166"/>
      <c r="G402" s="167"/>
      <c r="H402" s="166"/>
      <c r="I402" s="165"/>
      <c r="J402" s="165"/>
      <c r="K402" s="165"/>
      <c r="L402" s="165"/>
      <c r="M402" s="166"/>
      <c r="N402" s="166"/>
    </row>
  </sheetData>
  <mergeCells count="1">
    <mergeCell ref="A1:N1"/>
  </mergeCells>
  <phoneticPr fontId="29" type="noConversion"/>
  <dataValidations count="4">
    <dataValidation type="list" allowBlank="1" showInputMessage="1" showErrorMessage="1" sqref="E3:E1048576" xr:uid="{00000000-0002-0000-0A00-000000000000}">
      <formula1>LIST10</formula1>
    </dataValidation>
    <dataValidation type="list" allowBlank="1" showInputMessage="1" showErrorMessage="1" sqref="K3:K1048576" xr:uid="{00000000-0002-0000-0A00-000001000000}">
      <formula1>LIST5</formula1>
    </dataValidation>
    <dataValidation type="list" allowBlank="1" showInputMessage="1" showErrorMessage="1" sqref="L3:L1048576" xr:uid="{00000000-0002-0000-0A00-000002000000}">
      <formula1>"公账范畴,私账范畴"</formula1>
    </dataValidation>
    <dataValidation type="list" allowBlank="1" showInputMessage="1" showErrorMessage="1" sqref="I3:J1048576" xr:uid="{00000000-0002-0000-0A00-000003000000}">
      <formula1>LIST4</formula1>
    </dataValidation>
  </dataValidations>
  <pageMargins left="0.69930555555555596" right="0.69930555555555596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8"/>
  <sheetViews>
    <sheetView workbookViewId="0">
      <selection activeCell="H37" sqref="A1:H37"/>
    </sheetView>
  </sheetViews>
  <sheetFormatPr defaultColWidth="8.625" defaultRowHeight="16.5" x14ac:dyDescent="0.2"/>
  <cols>
    <col min="1" max="1" width="19.625" style="114" customWidth="1"/>
    <col min="2" max="4" width="16.625" style="114" customWidth="1"/>
    <col min="5" max="5" width="19.625" style="114" customWidth="1"/>
    <col min="6" max="8" width="15.625" style="114" customWidth="1"/>
    <col min="9" max="16384" width="8.625" style="114"/>
  </cols>
  <sheetData>
    <row r="1" spans="1:8" ht="24.95" customHeight="1" x14ac:dyDescent="0.2">
      <c r="A1" s="113" t="s">
        <v>529</v>
      </c>
      <c r="B1" s="113"/>
      <c r="C1" s="113"/>
      <c r="D1" s="113"/>
      <c r="E1" s="113"/>
      <c r="F1" s="113"/>
      <c r="G1" s="113"/>
      <c r="H1" s="113"/>
    </row>
    <row r="2" spans="1:8" ht="15.95" customHeight="1" x14ac:dyDescent="0.2">
      <c r="A2" s="90" t="s">
        <v>530</v>
      </c>
      <c r="B2" s="91">
        <v>43101</v>
      </c>
    </row>
    <row r="3" spans="1:8" ht="15.95" customHeight="1" x14ac:dyDescent="0.2">
      <c r="A3" s="90" t="s">
        <v>531</v>
      </c>
      <c r="B3" s="91">
        <v>43465</v>
      </c>
    </row>
    <row r="4" spans="1:8" ht="15.95" customHeight="1" x14ac:dyDescent="0.2">
      <c r="A4" s="116" t="s">
        <v>293</v>
      </c>
      <c r="B4" s="116"/>
      <c r="C4" s="116"/>
      <c r="D4" s="116"/>
      <c r="E4" s="117" t="s">
        <v>296</v>
      </c>
      <c r="F4" s="117"/>
      <c r="G4" s="117"/>
      <c r="H4" s="117"/>
    </row>
    <row r="5" spans="1:8" ht="15.95" customHeight="1" x14ac:dyDescent="0.2">
      <c r="A5" s="118" t="s">
        <v>532</v>
      </c>
      <c r="B5" s="119" t="s">
        <v>533</v>
      </c>
      <c r="C5" s="119" t="s">
        <v>534</v>
      </c>
      <c r="D5" s="120" t="s">
        <v>535</v>
      </c>
      <c r="E5" s="118" t="s">
        <v>532</v>
      </c>
      <c r="F5" s="119" t="s">
        <v>533</v>
      </c>
      <c r="G5" s="119" t="s">
        <v>534</v>
      </c>
      <c r="H5" s="120" t="s">
        <v>535</v>
      </c>
    </row>
    <row r="6" spans="1:8" ht="15.95" customHeight="1" x14ac:dyDescent="0.2">
      <c r="A6" s="121" t="s">
        <v>536</v>
      </c>
      <c r="B6" s="122">
        <f>IFERROR(SUMIFS(收入!$G:$G,收入!$D:$D,"&gt;="&amp;$B$2,收入!$D:$D,"&lt;="&amp;$B$3),"")</f>
        <v>10005</v>
      </c>
      <c r="C6" s="122">
        <f>IFERROR(SUMIFS(收入!$G:$G,收入!$D:$D,"&gt;="&amp;$B$2,收入!$D:$D,"&lt;="&amp;$B$3,收入!$L:$L,"公账范畴"),"")</f>
        <v>10000</v>
      </c>
      <c r="D6" s="123">
        <f>IFERROR(SUMIFS(收入!$G:$G,收入!$D:$D,"&gt;="&amp;$B$2,收入!$D:$D,"&lt;="&amp;$B$3,收入!$L:$L,"私账范畴"),"")</f>
        <v>0</v>
      </c>
      <c r="E6" s="121" t="s">
        <v>537</v>
      </c>
      <c r="F6" s="122">
        <f>IFERROR(SUMIFS(收入!$G:$G,收入!$D:$D,"&lt;="&amp;$B$3),"")</f>
        <v>10005</v>
      </c>
      <c r="G6" s="122">
        <f>IFERROR(SUMIFS(收入!$G:$G,收入!$D:$D,"&lt;="&amp;$B$3,收入!$L:$L,"公账范畴"),"")</f>
        <v>10000</v>
      </c>
      <c r="H6" s="123">
        <f>IFERROR(SUMIFS(收入!$G:$G,收入!$D:$D,"&lt;="&amp;$B$3,收入!$L:$L,"私账范畴"),"")</f>
        <v>0</v>
      </c>
    </row>
    <row r="7" spans="1:8" ht="15.95" customHeight="1" x14ac:dyDescent="0.2">
      <c r="A7" s="124" t="s">
        <v>538</v>
      </c>
      <c r="B7" s="125">
        <f>IFERROR(SUMIFS(薪资社保!$G:$G,薪资社保!$D:$D,"&gt;="&amp;$B$2,薪资社保!$D:$D,"&lt;="&amp;$B$3),"")</f>
        <v>0</v>
      </c>
      <c r="C7" s="125">
        <f>IFERROR(SUMIFS(薪资社保!$G:$G,薪资社保!$D:$D,"&gt;="&amp;$B$2,薪资社保!$D:$D,"&lt;="&amp;$B$3,薪资社保!$L:$L,"公账范畴"),"")</f>
        <v>0</v>
      </c>
      <c r="D7" s="126">
        <f>IFERROR(SUMIFS(薪资社保!$G:$G,薪资社保!$D:$D,"&gt;="&amp;$B$2,薪资社保!$D:$D,"&lt;="&amp;$B$3,薪资社保!$L:$L,"私账范畴"),"")</f>
        <v>0</v>
      </c>
      <c r="E7" s="124" t="s">
        <v>539</v>
      </c>
      <c r="F7" s="125">
        <f>IFERROR(SUMIFS(薪资社保!$G:$G,薪资社保!$D:$D,"&lt;="&amp;$B$3),"")</f>
        <v>0</v>
      </c>
      <c r="G7" s="125">
        <f>IFERROR(SUMIFS(薪资社保!$G:$G,薪资社保!$D:$D,"&lt;="&amp;$B$3,薪资社保!$L:$L,"公账范畴"),"")</f>
        <v>0</v>
      </c>
      <c r="H7" s="126">
        <f>IFERROR(SUMIFS(薪资社保!$G:$G,薪资社保!$D:$D,"&lt;="&amp;$B$3,薪资社保!$L:$L,"私账范畴"),"")</f>
        <v>0</v>
      </c>
    </row>
    <row r="8" spans="1:8" ht="15.95" customHeight="1" x14ac:dyDescent="0.2">
      <c r="A8" s="124" t="s">
        <v>540</v>
      </c>
      <c r="B8" s="125">
        <f>IFERROR(SUMIFS(费用开支!$G:$G,费用开支!$D:$D,"&gt;="&amp;$B$2,费用开支!$D:$D,"&lt;="&amp;$B$3),"")</f>
        <v>0</v>
      </c>
      <c r="C8" s="125">
        <f>IFERROR(SUMIFS(费用开支!$G:$G,费用开支!$D:$D,"&gt;="&amp;$B$2,费用开支!$D:$D,"&lt;="&amp;$B$3,费用开支!$L:$L,"公账范畴"),"")</f>
        <v>0</v>
      </c>
      <c r="D8" s="126">
        <f>IFERROR(SUMIFS(费用开支!$G:$G,费用开支!$D:$D,"&gt;="&amp;$B$2,费用开支!$D:$D,"&lt;="&amp;$B$3,费用开支!$L:$L,"私账范畴"),"")</f>
        <v>0</v>
      </c>
      <c r="E8" s="124" t="s">
        <v>541</v>
      </c>
      <c r="F8" s="125">
        <f>IFERROR(SUMIFS(费用开支!$G:$G,费用开支!$D:$D,"&lt;="&amp;$B$3),"")</f>
        <v>0</v>
      </c>
      <c r="G8" s="125">
        <f>IFERROR(SUMIFS(费用开支!$G:$G,费用开支!$D:$D,"&lt;="&amp;$B$3,费用开支!$L:$L,"公账范畴"),"")</f>
        <v>0</v>
      </c>
      <c r="H8" s="126">
        <f>IFERROR(SUMIFS(费用开支!$G:$G,费用开支!$D:$D,"&lt;="&amp;$B$3,费用开支!$L:$L,"私账范畴"),"")</f>
        <v>0</v>
      </c>
    </row>
    <row r="9" spans="1:8" ht="15.95" customHeight="1" x14ac:dyDescent="0.2">
      <c r="A9" s="124" t="s">
        <v>542</v>
      </c>
      <c r="B9" s="125">
        <f>IFERROR(SUM(设备采购!$P:$P),"")</f>
        <v>97.26</v>
      </c>
      <c r="C9" s="125">
        <f>IFERROR(SUMIFS(设备采购!$P:$P,设备采购!$L:$L,"公账范畴"),"")</f>
        <v>0</v>
      </c>
      <c r="D9" s="126">
        <f>IFERROR(SUMIFS(设备采购!$P:$P,设备采购!$L:$L,"私账范畴"),"")</f>
        <v>0</v>
      </c>
      <c r="E9" s="124" t="s">
        <v>543</v>
      </c>
      <c r="F9" s="125">
        <f>IFERROR(SUM(设备采购!$Q:$Q),"")</f>
        <v>97.26</v>
      </c>
      <c r="G9" s="125">
        <f>IFERROR(SUMIFS(设备采购!$Q:$Q,设备采购!$L:$L,"公账范畴"),"")</f>
        <v>0</v>
      </c>
      <c r="H9" s="126">
        <f>IFERROR(SUMIFS(设备采购!$Q:$Q,设备采购!$L:$L,"私账范畴"),"")</f>
        <v>0</v>
      </c>
    </row>
    <row r="10" spans="1:8" ht="15.95" customHeight="1" x14ac:dyDescent="0.2">
      <c r="A10" s="127" t="s">
        <v>544</v>
      </c>
      <c r="B10" s="128">
        <f>IFERROR(B6-SUM(B7:B9),"")</f>
        <v>9907.74</v>
      </c>
      <c r="C10" s="128">
        <f t="shared" ref="C10:D10" si="0">IFERROR(C6-SUM(C7:C9),"")</f>
        <v>10000</v>
      </c>
      <c r="D10" s="129">
        <f t="shared" si="0"/>
        <v>0</v>
      </c>
      <c r="E10" s="127" t="s">
        <v>545</v>
      </c>
      <c r="F10" s="128">
        <f>IFERROR(F6-SUM(F7:F9),"")</f>
        <v>9907.74</v>
      </c>
      <c r="G10" s="128">
        <f t="shared" ref="G10" si="1">IFERROR(G6-SUM(G7:G9),"")</f>
        <v>10000</v>
      </c>
      <c r="H10" s="129">
        <f t="shared" ref="H10" si="2">IFERROR(H6-SUM(H7:H9),"")</f>
        <v>0</v>
      </c>
    </row>
    <row r="11" spans="1:8" ht="8.1" customHeight="1" x14ac:dyDescent="0.2">
      <c r="A11" s="130"/>
      <c r="B11" s="115"/>
      <c r="C11" s="115"/>
      <c r="D11" s="115"/>
      <c r="E11" s="115"/>
      <c r="F11" s="115"/>
      <c r="G11" s="115"/>
      <c r="H11" s="115"/>
    </row>
    <row r="12" spans="1:8" ht="15.95" customHeight="1" x14ac:dyDescent="0.2">
      <c r="A12" s="131" t="s">
        <v>299</v>
      </c>
      <c r="B12" s="131"/>
      <c r="C12" s="131"/>
      <c r="D12" s="131"/>
      <c r="E12" s="131"/>
      <c r="F12" s="131"/>
      <c r="G12" s="131"/>
      <c r="H12" s="131"/>
    </row>
    <row r="13" spans="1:8" s="132" customFormat="1" ht="15.95" customHeight="1" x14ac:dyDescent="0.2">
      <c r="A13" s="118" t="s">
        <v>532</v>
      </c>
      <c r="B13" s="119" t="s">
        <v>533</v>
      </c>
      <c r="C13" s="119" t="s">
        <v>534</v>
      </c>
      <c r="D13" s="119" t="s">
        <v>535</v>
      </c>
      <c r="E13" s="119" t="s">
        <v>532</v>
      </c>
      <c r="F13" s="119" t="s">
        <v>533</v>
      </c>
      <c r="G13" s="119" t="s">
        <v>534</v>
      </c>
      <c r="H13" s="120" t="s">
        <v>535</v>
      </c>
    </row>
    <row r="14" spans="1:8" ht="15.95" customHeight="1" x14ac:dyDescent="0.2">
      <c r="A14" s="133" t="s">
        <v>546</v>
      </c>
      <c r="B14" s="125">
        <f>IFERROR(SUMIFS(收入!$G:$G,收入!$D:$D,"&lt;="&amp;$B$3)-SUMIFS(薪资社保!$G:$G,薪资社保!$D:$D,"&lt;="&amp;$B$3)-SUMIFS(费用开支!$G:$G,费用开支!$D:$D,"&lt;="&amp;$B$3)-SUMIFS(设备采购!$G:$G,设备采购!$D:$D,"&lt;="&amp;$B$3)+SUMIFS(借入及还款!$G:$G,借入及还款!$D:$D,"&lt;="&amp;$B$3)-SUMIFS(借入及还款!$H:$H,借入及还款!$D:$D,"&lt;="&amp;$B$3)-SUMIFS(借出及收款!$G:$G,借出及收款!$D:$D,"&lt;="&amp;$B$3)+SUMIFS(借出及收款!$H:$H,借出及收款!$D:$D,"&lt;="&amp;$B$3)+SUMIFS(资金投入!$I:$I,资金投入!$D:$D,"&lt;="&amp;$B$3)-SUMIFS(现金分红!$G:$G,现金分红!$D:$D,"&lt;="&amp;$B$3),"")</f>
        <v>86705</v>
      </c>
      <c r="C14" s="125">
        <f>IFERROR(SUMIFS(收入!$G:$G,收入!$D:$D,"&lt;="&amp;$B$3,收入!$L:$L,"公账范畴")-SUMIFS(薪资社保!$G:$G,薪资社保!$D:$D,"&lt;="&amp;$B$3,薪资社保!$L:$L,"公账范畴")-SUMIFS(费用开支!$G:$G,费用开支!$D:$D,"&lt;="&amp;$B$3,费用开支!$L:$L,"公账范畴")-SUMIFS(设备采购!$G:$G,设备采购!$D:$D,"&lt;="&amp;$B$3,设备采购!$L:$L,"公账范畴")+SUMIFS(借入及还款!$G:$G,借入及还款!$D:$D,"&lt;="&amp;$B$3,借入及还款!$M:$M,"公账范畴")-SUMIFS(借入及还款!$H:$H,借入及还款!$D:$D,"&lt;="&amp;$B$3,借入及还款!$M:$M,"公账范畴")-SUMIFS(借出及收款!$G:$G,借出及收款!$D:$D,"&lt;="&amp;$B$3,借出及收款!$M:$M,"公账范畴")+SUMIFS(借出及收款!$H:$H,借出及收款!$D:$D,"&lt;="&amp;$B$3,借出及收款!$M:$M,"公账范畴")+SUMIFS(资金投入!$I:$I,资金投入!$D:$D,"&lt;="&amp;$B$3,资金投入!$N:$N,"公账范畴")-SUMIFS(现金分红!$G:$G,现金分红!$D:$D,"&lt;="&amp;$B$3,现金分红!$L:$L,"公账范畴"),"")</f>
        <v>97000</v>
      </c>
      <c r="D14" s="125">
        <f>IFERROR(SUMIFS(收入!$G:$G,收入!$D:$D,"&lt;="&amp;$B$3,收入!$L:$L,"私账范畴")-SUMIFS(薪资社保!$G:$G,薪资社保!$D:$D,"&lt;="&amp;$B$3,薪资社保!$L:$L,"私账范畴")-SUMIFS(费用开支!$G:$G,费用开支!$D:$D,"&lt;="&amp;$B$3,费用开支!$L:$L,"私账范畴")-SUMIFS(设备采购!$G:$G,设备采购!$D:$D,"&lt;="&amp;$B$3,设备采购!$L:$L,"私账范畴")+SUMIFS(借入及还款!$G:$G,借入及还款!$D:$D,"&lt;="&amp;$B$3,借入及还款!$M:$M,"私账范畴")-SUMIFS(借入及还款!$H:$H,借入及还款!$D:$D,"&lt;="&amp;$B$3,借入及还款!$M:$M,"私账范畴")-SUMIFS(借出及收款!$G:$G,借出及收款!$D:$D,"&lt;="&amp;$B$3,借出及收款!$M:$M,"私账范畴")+SUMIFS(借出及收款!$H:$H,借出及收款!$D:$D,"&lt;="&amp;$B$3,借出及收款!$M:$M,"私账范畴")+SUMIFS(资金投入!$I:$I,资金投入!$D:$D,"&lt;="&amp;$B$3,资金投入!$N:$N,"私账范畴")-SUMIFS(现金分红!$G:$G,现金分红!$D:$D,"&lt;="&amp;$B$3,现金分红!$L:$L,"私账范畴"),"")</f>
        <v>-10000</v>
      </c>
      <c r="E14" s="134" t="s">
        <v>547</v>
      </c>
      <c r="F14" s="125">
        <f>IFERROR(SUMIFS(借入及还款!$G:$G,借入及还款!$D:$D,"&lt;="&amp;$B$3)-SUMIFS(借入及还款!$H:$H,借入及还款!$D:$D,"&lt;="&amp;$B$3),"")</f>
        <v>50000</v>
      </c>
      <c r="G14" s="125">
        <f>IFERROR(SUMIFS(借入及还款!$G:$G,借入及还款!$D:$D,"&lt;="&amp;$B$3,借入及还款!$M:$M,"公账范畴")-SUMIFS(借入及还款!$H:$H,借入及还款!$D:$D,"&lt;="&amp;$B$3,借入及还款!$M:$M,"公账范畴"),"")</f>
        <v>50000</v>
      </c>
      <c r="H14" s="126">
        <f>IFERROR(SUMIFS(借入及还款!$G:$G,借入及还款!$D:$D,"&lt;="&amp;$B$3,借入及还款!$M:$M,"私账范畴")-SUMIFS(借入及还款!$H:$H,借入及还款!$D:$D,"&lt;="&amp;$B$3,借入及还款!$M:$M,"私账范畴"),"")</f>
        <v>0</v>
      </c>
    </row>
    <row r="15" spans="1:8" ht="15.95" customHeight="1" x14ac:dyDescent="0.2">
      <c r="A15" s="133" t="s">
        <v>548</v>
      </c>
      <c r="B15" s="125">
        <f>IFERROR(SUMIFS(借出及收款!$G:$G,借出及收款!$D:$D,"&lt;="&amp;$B$3)-SUMIFS(借出及收款!$H:$H,借出及收款!$D:$D,"&lt;="&amp;$B$3),"")</f>
        <v>3000</v>
      </c>
      <c r="C15" s="125">
        <f>IFERROR(SUMIFS(借出及收款!$G:$G,借出及收款!$D:$D,"&lt;="&amp;$B$3,借出及收款!$M:$M,"公账范畴")-SUMIFS(借出及收款!$H:$H,借出及收款!$D:$D,"&lt;="&amp;$B$3,借出及收款!$M:$M,"公账范畴"),"")</f>
        <v>3000</v>
      </c>
      <c r="D15" s="125">
        <f>IFERROR(SUMIFS(借出及收款!$G:$G,借出及收款!$D:$D,"&lt;="&amp;$B$3,借出及收款!$M:$M,"私账范畴")-SUMIFS(借出及收款!$H:$H,借出及收款!$D:$D,"&lt;="&amp;$B$3,借出及收款!$M:$M,"私账范畴"),"")</f>
        <v>0</v>
      </c>
      <c r="E15" s="135" t="s">
        <v>549</v>
      </c>
      <c r="F15" s="122">
        <f>IFERROR(F14,"")</f>
        <v>50000</v>
      </c>
      <c r="G15" s="122">
        <f t="shared" ref="G15:H15" si="3">IFERROR(G14,"")</f>
        <v>50000</v>
      </c>
      <c r="H15" s="123">
        <f t="shared" si="3"/>
        <v>0</v>
      </c>
    </row>
    <row r="16" spans="1:8" ht="15.95" customHeight="1" x14ac:dyDescent="0.2">
      <c r="A16" s="136" t="s">
        <v>550</v>
      </c>
      <c r="B16" s="122">
        <f>IFERROR(B14+B15,"")</f>
        <v>89705</v>
      </c>
      <c r="C16" s="122">
        <f t="shared" ref="C16:D16" si="4">IFERROR(C14+C15,"")</f>
        <v>100000</v>
      </c>
      <c r="D16" s="122">
        <f t="shared" si="4"/>
        <v>-10000</v>
      </c>
      <c r="E16" s="134" t="s">
        <v>551</v>
      </c>
      <c r="F16" s="125">
        <f>IFERROR(SUMIFS(资金投入!$G:$G,资金投入!$D:$D,"&lt;="&amp;$B$3),"")</f>
        <v>40000</v>
      </c>
      <c r="G16" s="125">
        <f>IFERROR(SUMIFS(资金投入!$G:$G,资金投入!$D:$D,"&lt;="&amp;$B$3,资金投入!$N:$N,"公账范畴"),"")</f>
        <v>40000</v>
      </c>
      <c r="H16" s="126">
        <f>IFERROR(SUMIFS(资金投入!$G:$G,资金投入!$D:$D,"&lt;="&amp;$B$3,资金投入!$N:$N,"私账范畴"),"")</f>
        <v>0</v>
      </c>
    </row>
    <row r="17" spans="1:8" ht="15.95" customHeight="1" x14ac:dyDescent="0.2">
      <c r="A17" s="133" t="s">
        <v>552</v>
      </c>
      <c r="B17" s="125">
        <f>IFERROR(SUMIFS(设备采购!$G:$G,设备采购!$D:$D,"&lt;="&amp;$B$3),"")</f>
        <v>300</v>
      </c>
      <c r="C17" s="125">
        <f>IFERROR(SUMIFS(设备采购!$G:$G,设备采购!$D:$D,"&lt;="&amp;$B$3,设备采购!$L:$L,"公账范畴"),"")</f>
        <v>0</v>
      </c>
      <c r="D17" s="125">
        <f>IFERROR(SUMIFS(设备采购!$G:$G,设备采购!$D:$D,"&lt;="&amp;$B$3,设备采购!$L:$L,"私账范畴"),"")</f>
        <v>0</v>
      </c>
      <c r="E17" s="134" t="s">
        <v>553</v>
      </c>
      <c r="F17" s="125">
        <f>IFERROR(SUMIFS(资金投入!$H:$H,资金投入!$D:$D,"&lt;="&amp;$B$3),"")</f>
        <v>0</v>
      </c>
      <c r="G17" s="125">
        <f>IFERROR(SUMIFS(资金投入!$H:$H,资金投入!$D:$D,"&lt;="&amp;$B$3,资金投入!$N:$N,"公账范畴"),"")</f>
        <v>0</v>
      </c>
      <c r="H17" s="126">
        <f>IFERROR(SUMIFS(资金投入!$H:$H,资金投入!$D:$D,"&lt;="&amp;$B$3,资金投入!$N:$N,"私账范畴"),"")</f>
        <v>0</v>
      </c>
    </row>
    <row r="18" spans="1:8" ht="15.95" customHeight="1" x14ac:dyDescent="0.2">
      <c r="A18" s="133" t="s">
        <v>554</v>
      </c>
      <c r="B18" s="125">
        <f>IFERROR(SUMIFS(设备采购!$G:$G,设备采购!$D:$D,"&lt;="&amp;$B$3)-SUMIFS(设备采购!$S:$S,设备采购!$D:$D,"&lt;="&amp;$B$3),"")</f>
        <v>97.259999999999991</v>
      </c>
      <c r="C18" s="125">
        <f>IFERROR(SUMIFS(设备采购!$G:$G,设备采购!$D:$D,"&lt;="&amp;$B$3,设备采购!$L:$L,"公账范畴")-SUMIFS(设备采购!$S:$S,设备采购!$D:$D,"&lt;="&amp;$B$3,设备采购!$L:$L,"公账范畴"),"")</f>
        <v>0</v>
      </c>
      <c r="D18" s="125">
        <f>IFERROR(SUMIFS(设备采购!$G:$G,设备采购!$D:$D,"&lt;="&amp;$B$3,设备采购!$L:$L,"私账范畴")-SUMIFS(设备采购!$S:$S,设备采购!$D:$D,"&lt;="&amp;$B$3,设备采购!$L:$L,"私账范畴"),"")</f>
        <v>0</v>
      </c>
      <c r="E18" s="135" t="s">
        <v>555</v>
      </c>
      <c r="F18" s="122">
        <f>IFERROR(SUM(F16:F17),"")</f>
        <v>40000</v>
      </c>
      <c r="G18" s="122">
        <f t="shared" ref="G18:H18" si="5">IFERROR(SUM(G16:G17),"")</f>
        <v>40000</v>
      </c>
      <c r="H18" s="123">
        <f t="shared" si="5"/>
        <v>0</v>
      </c>
    </row>
    <row r="19" spans="1:8" ht="15.95" customHeight="1" x14ac:dyDescent="0.2">
      <c r="A19" s="136" t="s">
        <v>556</v>
      </c>
      <c r="B19" s="122">
        <f>IFERROR(SUMIFS(设备采购!$S:$S,设备采购!$D:$D,"&lt;="&amp;$B$3),"")</f>
        <v>202.74</v>
      </c>
      <c r="C19" s="122">
        <f>IFERROR(SUMIFS(设备采购!$S:$S,设备采购!$D:$D,"&lt;="&amp;$B$3,设备采购!$L:$L,"公账范畴"),"")</f>
        <v>0</v>
      </c>
      <c r="D19" s="122">
        <f>IFERROR(SUMIFS(设备采购!$S:$S,设备采购!$D:$D,"&lt;="&amp;$B$3,设备采购!$L:$L,"私账范畴"),"")</f>
        <v>0</v>
      </c>
      <c r="E19" s="134" t="s">
        <v>557</v>
      </c>
      <c r="F19" s="125">
        <f>IFERROR(SUMIFS(收入!$G:$G,收入!$D:$D,"&lt;="&amp;$B$3)-SUMIFS(薪资社保!$G:$G,薪资社保!$D:$D,"&lt;="&amp;$B$3)-SUMIFS(费用开支!$G:$G,费用开支!$D:$D,"&lt;="&amp;$B$3)-(SUMIFS(设备采购!$G:$G,设备采购!$D:$D,"&lt;="&amp;$B$3)-SUMIFS(设备采购!$S:$S,设备采购!$D:$D,"&lt;="&amp;$B$3))-SUMIFS(现金分红!$G:$G,现金分红!$D:$D,"&lt;="&amp;$B$3),"")</f>
        <v>-92.260000000000218</v>
      </c>
      <c r="G19" s="125">
        <f>IFERROR(SUMIFS(收入!$G:$G,收入!$D:$D,"&lt;="&amp;$B$3,收入!$L:$L,"公账范畴")-SUMIFS(薪资社保!$G:$G,薪资社保!$D:$D,"&lt;="&amp;$B$3,薪资社保!$L:$L,"公账范畴")-SUMIFS(费用开支!$G:$G,费用开支!$D:$D,"&lt;="&amp;$B$3,费用开支!$L:$L,"公账范畴")-(SUMIFS(设备采购!$G:$G,设备采购!$D:$D,"&lt;="&amp;$B$3,设备采购!$L:$L,"公账范畴")-SUMIFS(设备采购!$S:$S,设备采购!$D:$D,"&lt;="&amp;$B$3,设备采购!$L:$L,"公账范畴"))-SUMIFS(现金分红!$G:$G,现金分红!$D:$D,"&lt;="&amp;$B$3,现金分红!$L:$L,"公账范畴"),"")</f>
        <v>10000</v>
      </c>
      <c r="H19" s="126">
        <f>IFERROR(SUMIFS(收入!$G:$G,收入!$D:$D,"&lt;="&amp;$B$3,收入!$L:$L,"私账范畴")-SUMIFS(薪资社保!$G:$G,薪资社保!$D:$D,"&lt;="&amp;$B$3,薪资社保!$L:$L,"私账范畴")-SUMIFS(费用开支!$G:$G,费用开支!$D:$D,"&lt;="&amp;$B$3,费用开支!$L:$L,"私账范畴")-(SUMIFS(设备采购!$G:$G,设备采购!$D:$D,"&lt;="&amp;$B$3,设备采购!$L:$L,"私账范畴")-SUMIFS(设备采购!$S:$S,设备采购!$D:$D,"&lt;="&amp;$B$3,设备采购!$L:$L,"私账范畴"))-SUMIFS(现金分红!$G:$G,现金分红!$D:$D,"&lt;="&amp;$B$3,现金分红!$L:$L,"私账范畴"),"")</f>
        <v>-10000</v>
      </c>
    </row>
    <row r="20" spans="1:8" ht="15.95" customHeight="1" x14ac:dyDescent="0.2">
      <c r="A20" s="133"/>
      <c r="B20" s="125"/>
      <c r="C20" s="125"/>
      <c r="D20" s="125"/>
      <c r="E20" s="135" t="s">
        <v>558</v>
      </c>
      <c r="F20" s="122">
        <f>IFERROR(F19+F18,"")</f>
        <v>39907.74</v>
      </c>
      <c r="G20" s="122">
        <f t="shared" ref="G20:H20" si="6">IFERROR(G19+G18,"")</f>
        <v>50000</v>
      </c>
      <c r="H20" s="123">
        <f t="shared" si="6"/>
        <v>-10000</v>
      </c>
    </row>
    <row r="21" spans="1:8" ht="15.95" customHeight="1" x14ac:dyDescent="0.2">
      <c r="A21" s="137" t="s">
        <v>559</v>
      </c>
      <c r="B21" s="128">
        <f>IFERROR(B19+B16,"")</f>
        <v>89907.74</v>
      </c>
      <c r="C21" s="128">
        <f t="shared" ref="C21:D21" si="7">IFERROR(C19+C16,"")</f>
        <v>100000</v>
      </c>
      <c r="D21" s="128">
        <f t="shared" si="7"/>
        <v>-10000</v>
      </c>
      <c r="E21" s="138" t="s">
        <v>560</v>
      </c>
      <c r="F21" s="128">
        <f>IFERROR(F20+F15,"")</f>
        <v>89907.739999999991</v>
      </c>
      <c r="G21" s="128">
        <f t="shared" ref="G21:H21" si="8">IFERROR(G20+G15,"")</f>
        <v>100000</v>
      </c>
      <c r="H21" s="129">
        <f t="shared" si="8"/>
        <v>-10000</v>
      </c>
    </row>
    <row r="22" spans="1:8" ht="8.1" customHeight="1" x14ac:dyDescent="0.2">
      <c r="A22" s="130"/>
      <c r="B22" s="115"/>
      <c r="C22" s="115"/>
      <c r="D22" s="115"/>
      <c r="E22" s="115"/>
      <c r="F22" s="115"/>
      <c r="G22" s="115"/>
      <c r="H22" s="115"/>
    </row>
    <row r="23" spans="1:8" ht="15.95" customHeight="1" x14ac:dyDescent="0.2">
      <c r="A23" s="131" t="s">
        <v>561</v>
      </c>
      <c r="B23" s="131"/>
      <c r="C23" s="131"/>
      <c r="D23" s="131"/>
      <c r="E23" s="131"/>
      <c r="F23" s="131"/>
      <c r="G23" s="131"/>
      <c r="H23" s="131"/>
    </row>
    <row r="24" spans="1:8" s="144" customFormat="1" ht="15.95" customHeight="1" x14ac:dyDescent="0.2">
      <c r="A24" s="139" t="s">
        <v>562</v>
      </c>
      <c r="B24" s="140">
        <f>IFERROR(F15/B21,"")</f>
        <v>0.55612564613458193</v>
      </c>
      <c r="C24" s="141" t="s">
        <v>563</v>
      </c>
      <c r="D24" s="142">
        <f>IFERROR(F20/F16,"")</f>
        <v>0.9976934999999999</v>
      </c>
      <c r="E24" s="141" t="s">
        <v>564</v>
      </c>
      <c r="F24" s="142">
        <f>IFERROR($F$10/F16,"")</f>
        <v>0.24769349999999998</v>
      </c>
      <c r="G24" s="141" t="s">
        <v>565</v>
      </c>
      <c r="H24" s="143">
        <f>IFERROR($B$10/F16,"")</f>
        <v>0.24769349999999998</v>
      </c>
    </row>
    <row r="25" spans="1:8" s="144" customFormat="1" ht="15.95" customHeight="1" x14ac:dyDescent="0.2">
      <c r="A25" s="136" t="s">
        <v>566</v>
      </c>
      <c r="B25" s="145">
        <f>IFERROR(F20/B21,"")</f>
        <v>0.44387435386541801</v>
      </c>
      <c r="C25" s="135" t="s">
        <v>567</v>
      </c>
      <c r="D25" s="146">
        <f>IFERROR(B21/F20,"")</f>
        <v>2.2528897903013303</v>
      </c>
      <c r="E25" s="147" t="s">
        <v>568</v>
      </c>
      <c r="F25" s="145">
        <f>IFERROR(F10/F6,"")</f>
        <v>0.99027886056971515</v>
      </c>
      <c r="G25" s="135" t="s">
        <v>569</v>
      </c>
      <c r="H25" s="148">
        <f>IFERROR(B10/B6,"")</f>
        <v>0.99027886056971515</v>
      </c>
    </row>
    <row r="26" spans="1:8" s="144" customFormat="1" ht="15.95" customHeight="1" x14ac:dyDescent="0.2">
      <c r="A26" s="137" t="s">
        <v>570</v>
      </c>
      <c r="B26" s="149">
        <f>IFERROR(B19/B21,"")</f>
        <v>2.254978269946503E-3</v>
      </c>
      <c r="C26" s="138" t="s">
        <v>571</v>
      </c>
      <c r="D26" s="149">
        <f>IFERROR(B16/F21,"")</f>
        <v>0.99774502173005364</v>
      </c>
      <c r="E26" s="150" t="s">
        <v>572</v>
      </c>
      <c r="F26" s="151">
        <f>IFERROR(B16/F15,"")</f>
        <v>1.7941</v>
      </c>
      <c r="G26" s="138" t="s">
        <v>573</v>
      </c>
      <c r="H26" s="152">
        <f>IFERROR(F17/F16,"")</f>
        <v>0</v>
      </c>
    </row>
    <row r="27" spans="1:8" ht="8.1" customHeight="1" x14ac:dyDescent="0.2">
      <c r="A27" s="130"/>
      <c r="B27" s="115"/>
      <c r="C27" s="115"/>
      <c r="D27" s="115"/>
      <c r="E27" s="115"/>
      <c r="F27" s="115"/>
      <c r="G27" s="115"/>
      <c r="H27" s="115"/>
    </row>
    <row r="28" spans="1:8" ht="15.95" customHeight="1" x14ac:dyDescent="0.2">
      <c r="A28" s="131" t="s">
        <v>305</v>
      </c>
      <c r="B28" s="131"/>
      <c r="C28" s="131"/>
      <c r="D28" s="131"/>
      <c r="E28" s="131"/>
      <c r="F28" s="131"/>
      <c r="G28" s="131"/>
      <c r="H28" s="131"/>
    </row>
    <row r="29" spans="1:8" s="132" customFormat="1" ht="15.95" customHeight="1" x14ac:dyDescent="0.2">
      <c r="A29" s="118" t="s">
        <v>532</v>
      </c>
      <c r="B29" s="119" t="s">
        <v>533</v>
      </c>
      <c r="C29" s="119" t="s">
        <v>534</v>
      </c>
      <c r="D29" s="119" t="s">
        <v>535</v>
      </c>
      <c r="E29" s="119" t="s">
        <v>532</v>
      </c>
      <c r="F29" s="119" t="s">
        <v>533</v>
      </c>
      <c r="G29" s="119" t="s">
        <v>534</v>
      </c>
      <c r="H29" s="120" t="s">
        <v>535</v>
      </c>
    </row>
    <row r="30" spans="1:8" ht="15.95" customHeight="1" x14ac:dyDescent="0.2">
      <c r="A30" s="133" t="s">
        <v>546</v>
      </c>
      <c r="B30" s="125">
        <f>IFERROR(SUMIFS(收入!$G:$G,收入!$D:$D,"&lt;="&amp;$B$2)-SUMIFS(薪资社保!$G:$G,薪资社保!$D:$D,"&lt;="&amp;$B$2)-SUMIFS(费用开支!$G:$G,费用开支!$D:$D,"&lt;="&amp;$B$2)-SUMIFS(设备采购!$G:$G,设备采购!$D:$D,"&lt;="&amp;$B$2)+SUMIFS(借入及还款!$G:$G,借入及还款!$D:$D,"&lt;="&amp;$B$2)-SUMIFS(借入及还款!$H:$H,借入及还款!$D:$D,"&lt;="&amp;$B$2)-SUMIFS(借出及收款!$G:$G,借出及收款!$D:$D,"&lt;="&amp;$B$2)+SUMIFS(借出及收款!$H:$H,借出及收款!$D:$D,"&lt;="&amp;$B$2)+SUMIFS(资金投入!$I:$I,资金投入!$D:$D,"&lt;="&amp;$B$2)-SUMIFS(现金分红!$G:$G,现金分红!$D:$D,"&lt;="&amp;$B$2),"")</f>
        <v>50000</v>
      </c>
      <c r="C30" s="125">
        <f>IFERROR(SUMIFS(收入!$G:$G,收入!$D:$D,"&lt;="&amp;$B$2,收入!$L:$L,"公账范畴")-SUMIFS(薪资社保!$G:$G,薪资社保!$D:$D,"&lt;="&amp;$B$2,薪资社保!$L:$L,"公账范畴")-SUMIFS(费用开支!$G:$G,费用开支!$D:$D,"&lt;="&amp;$B$2,费用开支!$L:$L,"公账范畴")-SUMIFS(设备采购!$G:$G,设备采购!$D:$D,"&lt;="&amp;$B$2,设备采购!$L:$L,"公账范畴")+SUMIFS(借入及还款!$G:$G,借入及还款!$D:$D,"&lt;="&amp;$B$2,借入及还款!$M:$M,"公账范畴")-SUMIFS(借入及还款!$H:$H,借入及还款!$D:$D,"&lt;="&amp;$B$2,借入及还款!$M:$M,"公账范畴")-SUMIFS(借出及收款!$G:$G,借出及收款!$D:$D,"&lt;="&amp;$B$2,借出及收款!$M:$M,"公账范畴")+SUMIFS(借出及收款!$H:$H,借出及收款!$D:$D,"&lt;="&amp;$B$2,借出及收款!$M:$M,"公账范畴")+SUMIFS(资金投入!$I:$I,资金投入!$D:$D,"&lt;="&amp;$B$2,资金投入!$N:$N,"公账范畴")-SUMIFS(现金分红!$G:$G,现金分红!$D:$D,"&lt;="&amp;$B$2,现金分红!$L:$L,"公账范畴"),"")</f>
        <v>60000</v>
      </c>
      <c r="D30" s="125">
        <f>IFERROR(SUMIFS(收入!$G:$G,收入!$D:$D,"&lt;="&amp;$B$2,收入!$L:$L,"私账范畴")-SUMIFS(薪资社保!$G:$G,薪资社保!$D:$D,"&lt;="&amp;$B$2,薪资社保!$L:$L,"私账范畴")-SUMIFS(费用开支!$G:$G,费用开支!$D:$D,"&lt;="&amp;$B$2,费用开支!$L:$L,"私账范畴")-SUMIFS(设备采购!$G:$G,设备采购!$D:$D,"&lt;="&amp;$B$2,设备采购!$L:$L,"私账范畴")+SUMIFS(借入及还款!$G:$G,借入及还款!$D:$D,"&lt;="&amp;$B$2,借入及还款!$M:$M,"私账范畴")-SUMIFS(借入及还款!$H:$H,借入及还款!$D:$D,"&lt;="&amp;$B$2,借入及还款!$M:$M,"私账范畴")-SUMIFS(借出及收款!$G:$G,借出及收款!$D:$D,"&lt;="&amp;$B$2,借出及收款!$M:$M,"私账范畴")+SUMIFS(借出及收款!$H:$H,借出及收款!$D:$D,"&lt;="&amp;$B$2,借出及收款!$M:$M,"私账范畴")+SUMIFS(资金投入!$I:$I,资金投入!$D:$D,"&lt;="&amp;$B$2,资金投入!$N:$N,"私账范畴")-SUMIFS(现金分红!$G:$G,现金分红!$D:$D,"&lt;="&amp;$B$2,现金分红!$L:$L,"私账范畴"),"")</f>
        <v>-10000</v>
      </c>
      <c r="E30" s="134" t="s">
        <v>547</v>
      </c>
      <c r="F30" s="125">
        <f>IFERROR(SUMIFS(借入及还款!$G:$G,借入及还款!$D:$D,"&lt;="&amp;$B$2)-SUMIFS(借入及还款!$H:$H,借入及还款!$D:$D,"&lt;="&amp;$B$2),"")</f>
        <v>50000</v>
      </c>
      <c r="G30" s="125">
        <f>IFERROR(SUMIFS(借入及还款!$G:$G,借入及还款!$D:$D,"&lt;="&amp;$B$2,借入及还款!$M:$M,"公账范畴")-SUMIFS(借入及还款!$H:$H,借入及还款!$D:$D,"&lt;="&amp;$B$2,借入及还款!$M:$M,"公账范畴"),"")</f>
        <v>50000</v>
      </c>
      <c r="H30" s="126">
        <f>IFERROR(SUMIFS(借入及还款!$G:$G,借入及还款!$D:$D,"&lt;="&amp;$B$2,借入及还款!$M:$M,"私账范畴")-SUMIFS(借入及还款!$H:$H,借入及还款!$D:$D,"&lt;="&amp;$B$2,借入及还款!$M:$M,"私账范畴"),"")</f>
        <v>0</v>
      </c>
    </row>
    <row r="31" spans="1:8" ht="15.95" customHeight="1" x14ac:dyDescent="0.2">
      <c r="A31" s="133" t="s">
        <v>548</v>
      </c>
      <c r="B31" s="125">
        <f>IFERROR(SUMIFS(借出及收款!$G:$G,借出及收款!$D:$D,"&lt;="&amp;$B$2)-SUMIFS(借出及收款!$H:$H,借出及收款!$D:$D,"&lt;="&amp;$B$2),"")</f>
        <v>0</v>
      </c>
      <c r="C31" s="125">
        <f>IFERROR(SUMIFS(借出及收款!$G:$G,借出及收款!$D:$D,"&lt;="&amp;$B$2,借出及收款!$M:$M,"公账范畴")-SUMIFS(借出及收款!$H:$H,借出及收款!$D:$D,"&lt;="&amp;$B$2,借出及收款!$M:$M,"公账范畴"),"")</f>
        <v>0</v>
      </c>
      <c r="D31" s="125">
        <f>IFERROR(SUMIFS(借出及收款!$G:$G,借出及收款!$D:$D,"&lt;="&amp;$B$2,借出及收款!$M:$M,"私账范畴")-SUMIFS(借出及收款!$H:$H,借出及收款!$D:$D,"&lt;="&amp;$B$2,借出及收款!$M:$M,"私账范畴"),"")</f>
        <v>0</v>
      </c>
      <c r="E31" s="135" t="s">
        <v>549</v>
      </c>
      <c r="F31" s="122">
        <f>IFERROR(F30,"")</f>
        <v>50000</v>
      </c>
      <c r="G31" s="122">
        <f t="shared" ref="G31" si="9">IFERROR(G30,"")</f>
        <v>50000</v>
      </c>
      <c r="H31" s="123">
        <f t="shared" ref="H31" si="10">IFERROR(H30,"")</f>
        <v>0</v>
      </c>
    </row>
    <row r="32" spans="1:8" ht="15.95" customHeight="1" x14ac:dyDescent="0.2">
      <c r="A32" s="136" t="s">
        <v>550</v>
      </c>
      <c r="B32" s="122">
        <f>IFERROR(B30+B31,"")</f>
        <v>50000</v>
      </c>
      <c r="C32" s="122">
        <f t="shared" ref="C32" si="11">IFERROR(C30+C31,"")</f>
        <v>60000</v>
      </c>
      <c r="D32" s="122">
        <f t="shared" ref="D32" si="12">IFERROR(D30+D31,"")</f>
        <v>-10000</v>
      </c>
      <c r="E32" s="134" t="s">
        <v>551</v>
      </c>
      <c r="F32" s="125">
        <f>IFERROR(SUMIFS(资金投入!$G:$G,资金投入!$D:$D,"&lt;="&amp;$B$2),"")</f>
        <v>0</v>
      </c>
      <c r="G32" s="125">
        <f>IFERROR(SUMIFS(资金投入!$G:$G,资金投入!$D:$D,"&lt;="&amp;$B$2,资金投入!$N:$N,"公账范畴"),"")</f>
        <v>0</v>
      </c>
      <c r="H32" s="126">
        <f>IFERROR(SUMIFS(资金投入!$G:$G,资金投入!$D:$D,"&lt;="&amp;$B$2,资金投入!$N:$N,"私账范畴"),"")</f>
        <v>0</v>
      </c>
    </row>
    <row r="33" spans="1:8" ht="15.95" customHeight="1" x14ac:dyDescent="0.2">
      <c r="A33" s="133" t="s">
        <v>552</v>
      </c>
      <c r="B33" s="125">
        <f>IFERROR(SUMIFS(设备采购!$G:$G,设备采购!$D:$D,"&lt;="&amp;$B$2),"")</f>
        <v>0</v>
      </c>
      <c r="C33" s="125">
        <f>IFERROR(SUMIFS(设备采购!$G:$G,设备采购!$D:$D,"&lt;="&amp;$B$2,设备采购!$L:$L,"公账范畴"),"")</f>
        <v>0</v>
      </c>
      <c r="D33" s="125">
        <f>IFERROR(SUMIFS(设备采购!$G:$G,设备采购!$D:$D,"&lt;="&amp;$B$2,设备采购!$L:$L,"私账范畴"),"")</f>
        <v>0</v>
      </c>
      <c r="E33" s="134" t="s">
        <v>553</v>
      </c>
      <c r="F33" s="125">
        <f>IFERROR(SUMIFS(资金投入!$H:$H,资金投入!$D:$D,"&lt;="&amp;$B$2),"")</f>
        <v>0</v>
      </c>
      <c r="G33" s="125">
        <f>IFERROR(SUMIFS(资金投入!$H:$H,资金投入!$D:$D,"&lt;="&amp;$B$2,资金投入!$N:$N,"公账范畴"),"")</f>
        <v>0</v>
      </c>
      <c r="H33" s="126">
        <f>IFERROR(SUMIFS(资金投入!$H:$H,资金投入!$D:$D,"&lt;="&amp;$B$2,资金投入!$N:$N,"私账范畴"),"")</f>
        <v>0</v>
      </c>
    </row>
    <row r="34" spans="1:8" ht="15.95" customHeight="1" x14ac:dyDescent="0.2">
      <c r="A34" s="133" t="s">
        <v>554</v>
      </c>
      <c r="B34" s="125">
        <f>IFERROR(SUMIFS(设备采购!$G:$G,设备采购!$D:$D,"&lt;="&amp;$B$2)-SUMIFS(设备采购!$R:$R,设备采购!$D:$D,"&lt;="&amp;$B$2),"")</f>
        <v>0</v>
      </c>
      <c r="C34" s="125">
        <f>IFERROR(SUMIFS(设备采购!$G:$G,设备采购!$D:$D,"&lt;="&amp;$B$2,设备采购!$L:$L,"公账范畴")-SUMIFS(设备采购!$R:$R,设备采购!$D:$D,"&lt;="&amp;$B$2,设备采购!$L:$L,"公账范畴"),"")</f>
        <v>0</v>
      </c>
      <c r="D34" s="125">
        <f>IFERROR(SUMIFS(设备采购!$G:$G,设备采购!$D:$D,"&lt;="&amp;$B$2,设备采购!$L:$L,"私账范畴")-SUMIFS(设备采购!$R:$R,设备采购!$D:$D,"&lt;="&amp;$B$2,设备采购!$L:$L,"私账范畴"),"")</f>
        <v>0</v>
      </c>
      <c r="E34" s="135" t="s">
        <v>555</v>
      </c>
      <c r="F34" s="122">
        <f>IFERROR(SUM(F32:F33),"")</f>
        <v>0</v>
      </c>
      <c r="G34" s="122">
        <f t="shared" ref="G34" si="13">IFERROR(SUM(G32:G33),"")</f>
        <v>0</v>
      </c>
      <c r="H34" s="123">
        <f t="shared" ref="H34" si="14">IFERROR(SUM(H32:H33),"")</f>
        <v>0</v>
      </c>
    </row>
    <row r="35" spans="1:8" ht="15.95" customHeight="1" x14ac:dyDescent="0.2">
      <c r="A35" s="136" t="s">
        <v>556</v>
      </c>
      <c r="B35" s="122">
        <f>IFERROR(SUMIFS(设备采购!$R:$R,设备采购!$D:$D,"&lt;="&amp;$B$2),"")</f>
        <v>0</v>
      </c>
      <c r="C35" s="122">
        <f>IFERROR(SUMIFS(设备采购!$R:$R,设备采购!$D:$D,"&lt;="&amp;$B$2,设备采购!$L:$L,"公账范畴"),"")</f>
        <v>0</v>
      </c>
      <c r="D35" s="122">
        <f>IFERROR(SUMIFS(设备采购!$R:$R,设备采购!$D:$D,"&lt;="&amp;$B$2,设备采购!$L:$L,"私账范畴"),"")</f>
        <v>0</v>
      </c>
      <c r="E35" s="134" t="s">
        <v>557</v>
      </c>
      <c r="F35" s="125">
        <f>IFERROR(SUMIFS(收入!$G:$G,收入!$D:$D,"&lt;="&amp;$B$2)-SUMIFS(薪资社保!$G:$G,薪资社保!$D:$D,"&lt;="&amp;$B$2)-SUMIFS(费用开支!$G:$G,费用开支!$D:$D,"&lt;="&amp;$B$2)-(SUMIFS(设备采购!$G:$G,设备采购!$D:$D,"&lt;="&amp;$B$2)-SUMIFS(设备采购!$R:$R,设备采购!$D:$D,"&lt;="&amp;$B$2))-SUMIFS(现金分红!$G:$G,现金分红!$D:$D,"&lt;="&amp;$B$2),"")</f>
        <v>0</v>
      </c>
      <c r="G35" s="125">
        <f>IFERROR(SUMIFS(收入!$G:$G,收入!$D:$D,"&lt;="&amp;$B$2,收入!$L:$L,"公账范畴")-SUMIFS(薪资社保!$G:$G,薪资社保!$D:$D,"&lt;="&amp;$B$2,薪资社保!$L:$L,"公账范畴")-SUMIFS(费用开支!$G:$G,费用开支!$D:$D,"&lt;="&amp;$B$2,费用开支!$L:$L,"公账范畴")-(SUMIFS(设备采购!$G:$G,设备采购!$D:$D,"&lt;="&amp;$B$2,设备采购!$L:$L,"公账范畴")-SUMIFS(设备采购!$R:$R,设备采购!$D:$D,"&lt;="&amp;$B$2,设备采购!$L:$L,"公账范畴"))-SUMIFS(现金分红!$G:$G,现金分红!$D:$D,"&lt;="&amp;$B$2,现金分红!$L:$L,"公账范畴"),"")</f>
        <v>10000</v>
      </c>
      <c r="H35" s="126">
        <f>IFERROR(SUMIFS(收入!$G:$G,收入!$D:$D,"&lt;="&amp;$B$2,收入!$L:$L,"私账范畴")-SUMIFS(薪资社保!$G:$G,薪资社保!$D:$D,"&lt;="&amp;$B$2,薪资社保!$L:$L,"私账范畴")-SUMIFS(费用开支!$G:$G,费用开支!$D:$D,"&lt;="&amp;$B$2,费用开支!$L:$L,"私账范畴")-(SUMIFS(设备采购!$G:$G,设备采购!$D:$D,"&lt;="&amp;$B$2,设备采购!$L:$L,"私账范畴")-SUMIFS(设备采购!$R:$R,设备采购!$D:$D,"&lt;="&amp;$B$2,设备采购!$L:$L,"私账范畴"))-SUMIFS(现金分红!$G:$G,现金分红!$D:$D,"&lt;="&amp;$B$2,现金分红!$L:$L,"私账范畴"),"")</f>
        <v>-10000</v>
      </c>
    </row>
    <row r="36" spans="1:8" ht="15.95" customHeight="1" x14ac:dyDescent="0.2">
      <c r="A36" s="133"/>
      <c r="B36" s="125"/>
      <c r="C36" s="125"/>
      <c r="D36" s="125"/>
      <c r="E36" s="135" t="s">
        <v>558</v>
      </c>
      <c r="F36" s="122">
        <f>IFERROR(F35+F34,"")</f>
        <v>0</v>
      </c>
      <c r="G36" s="122">
        <f t="shared" ref="G36" si="15">IFERROR(G35+G34,"")</f>
        <v>10000</v>
      </c>
      <c r="H36" s="123">
        <f t="shared" ref="H36" si="16">IFERROR(H35+H34,"")</f>
        <v>-10000</v>
      </c>
    </row>
    <row r="37" spans="1:8" ht="15.95" customHeight="1" x14ac:dyDescent="0.2">
      <c r="A37" s="137" t="s">
        <v>559</v>
      </c>
      <c r="B37" s="128">
        <f>IFERROR(B35+B32,"")</f>
        <v>50000</v>
      </c>
      <c r="C37" s="128">
        <f t="shared" ref="C37:D37" si="17">IFERROR(C35+C32,"")</f>
        <v>60000</v>
      </c>
      <c r="D37" s="128">
        <f t="shared" si="17"/>
        <v>-10000</v>
      </c>
      <c r="E37" s="138" t="s">
        <v>560</v>
      </c>
      <c r="F37" s="128">
        <f>IFERROR(F36+F31,"")</f>
        <v>50000</v>
      </c>
      <c r="G37" s="128">
        <f t="shared" ref="G37" si="18">IFERROR(G36+G31,"")</f>
        <v>60000</v>
      </c>
      <c r="H37" s="129">
        <f t="shared" ref="H37" si="19">IFERROR(H36+H31,"")</f>
        <v>-10000</v>
      </c>
    </row>
    <row r="39" spans="1:8" x14ac:dyDescent="0.2">
      <c r="B39" s="153"/>
    </row>
    <row r="46" spans="1:8" x14ac:dyDescent="0.2">
      <c r="B46" s="153"/>
    </row>
    <row r="48" spans="1:8" x14ac:dyDescent="0.2">
      <c r="B48" s="153"/>
    </row>
  </sheetData>
  <mergeCells count="6">
    <mergeCell ref="A28:H28"/>
    <mergeCell ref="A1:H1"/>
    <mergeCell ref="A4:D4"/>
    <mergeCell ref="E4:H4"/>
    <mergeCell ref="A12:H12"/>
    <mergeCell ref="A23:H23"/>
  </mergeCells>
  <phoneticPr fontId="29" type="noConversion"/>
  <pageMargins left="0.39305555555555599" right="0.196527777777778" top="0.39305555555555599" bottom="0.39305555555555599" header="0.31388888888888899" footer="0.31388888888888899"/>
  <pageSetup paperSize="9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5"/>
  <sheetViews>
    <sheetView workbookViewId="0">
      <selection sqref="A1:E1"/>
    </sheetView>
  </sheetViews>
  <sheetFormatPr defaultColWidth="8.625" defaultRowHeight="16.5" x14ac:dyDescent="0.2"/>
  <cols>
    <col min="1" max="1" width="10.625" style="92" customWidth="1"/>
    <col min="2" max="2" width="20.625" style="92" customWidth="1"/>
    <col min="3" max="5" width="18.625" style="110" customWidth="1"/>
    <col min="6" max="7" width="20.625" style="89" customWidth="1"/>
    <col min="8" max="16384" width="8.625" style="89"/>
  </cols>
  <sheetData>
    <row r="1" spans="1:7" ht="26.1" customHeight="1" x14ac:dyDescent="0.2">
      <c r="A1" s="87" t="s">
        <v>574</v>
      </c>
      <c r="B1" s="87"/>
      <c r="C1" s="87"/>
      <c r="D1" s="87"/>
      <c r="E1" s="87"/>
      <c r="F1" s="111" t="s">
        <v>575</v>
      </c>
      <c r="G1" s="88"/>
    </row>
    <row r="2" spans="1:7" ht="18" customHeight="1" x14ac:dyDescent="0.2">
      <c r="A2" s="90" t="s">
        <v>530</v>
      </c>
      <c r="B2" s="91">
        <v>43101</v>
      </c>
      <c r="C2" s="89"/>
      <c r="D2" s="89"/>
      <c r="E2" s="89"/>
      <c r="F2" s="93"/>
      <c r="G2" s="93"/>
    </row>
    <row r="3" spans="1:7" ht="18" customHeight="1" x14ac:dyDescent="0.2">
      <c r="A3" s="90" t="s">
        <v>531</v>
      </c>
      <c r="B3" s="91">
        <v>43465</v>
      </c>
      <c r="C3" s="89"/>
      <c r="D3" s="92" t="s">
        <v>534</v>
      </c>
      <c r="E3" s="92" t="s">
        <v>535</v>
      </c>
      <c r="F3" s="111" t="s">
        <v>576</v>
      </c>
      <c r="G3" s="93"/>
    </row>
    <row r="4" spans="1:7" ht="20.100000000000001" customHeight="1" x14ac:dyDescent="0.2">
      <c r="A4" s="94"/>
      <c r="B4" s="95" t="s">
        <v>577</v>
      </c>
      <c r="C4" s="96">
        <f>IFERROR(SUMIFS(收入!$G:$G,收入!$D:$D,"&gt;="&amp;$B$2,收入!$D:$D,"&lt;="&amp;$B$3),"")</f>
        <v>10005</v>
      </c>
      <c r="D4" s="96">
        <f>IFERROR(SUMIFS(收入!$G:$G,收入!$D:$D,"&gt;="&amp;$B$2,收入!$D:$D,"&lt;="&amp;$B$3,收入!$L:$L,"公账范畴"),"")</f>
        <v>10000</v>
      </c>
      <c r="E4" s="96">
        <f>IFERROR(SUMIFS(收入!$G:$G,收入!$D:$D,"&gt;="&amp;$B$2,收入!$D:$D,"&lt;="&amp;$B$3,收入!$L:$L,"私账范畴"),"")</f>
        <v>0</v>
      </c>
      <c r="F4" s="93"/>
      <c r="G4" s="93"/>
    </row>
    <row r="5" spans="1:7" ht="21.95" customHeight="1" x14ac:dyDescent="0.2">
      <c r="A5" s="98" t="s">
        <v>353</v>
      </c>
      <c r="B5" s="99" t="s">
        <v>38</v>
      </c>
      <c r="C5" s="100" t="s">
        <v>578</v>
      </c>
      <c r="D5" s="100" t="s">
        <v>534</v>
      </c>
      <c r="E5" s="101" t="s">
        <v>535</v>
      </c>
    </row>
    <row r="6" spans="1:7" ht="17.100000000000001" customHeight="1" x14ac:dyDescent="0.2">
      <c r="A6" s="102">
        <f>参数表!A2</f>
        <v>1</v>
      </c>
      <c r="B6" s="103" t="str">
        <f>参数表!B2</f>
        <v>收入大类1</v>
      </c>
      <c r="C6" s="104">
        <f>IFERROR(SUMIFS(收入!$G:$G,收入!$D:$D,"&gt;="&amp;$B$2,收入!$D:$D,"&lt;="&amp;$B$3,收入!$E:$E,收入汇总!B6),"")</f>
        <v>10000</v>
      </c>
      <c r="D6" s="104">
        <f>IFERROR(SUMIFS(收入!$G:$G,收入!$D:$D,"&gt;="&amp;$B$2,收入!$D:$D,"&lt;="&amp;$B$3,收入!$L:$L,"公账范畴",收入!$E:$E,收入汇总!B6),"")</f>
        <v>10000</v>
      </c>
      <c r="E6" s="105">
        <f>IFERROR(SUMIFS(收入!$G:$G,收入!$D:$D,"&gt;="&amp;$B$2,收入!$D:$D,"&lt;="&amp;$B$3,收入!$L:$L,"私账范畴",收入!$E:$E,收入汇总!B6),"")</f>
        <v>0</v>
      </c>
    </row>
    <row r="7" spans="1:7" ht="17.100000000000001" customHeight="1" x14ac:dyDescent="0.2">
      <c r="A7" s="102">
        <f>参数表!A3</f>
        <v>2</v>
      </c>
      <c r="B7" s="103" t="str">
        <f>参数表!B3</f>
        <v>收入大类2</v>
      </c>
      <c r="C7" s="104">
        <f>IFERROR(SUMIFS(收入!$G:$G,收入!$D:$D,"&gt;="&amp;$B$2,收入!$D:$D,"&lt;="&amp;$B$3,收入!$E:$E,收入汇总!B7),"")</f>
        <v>5</v>
      </c>
      <c r="D7" s="104">
        <f>IFERROR(SUMIFS(收入!$G:$G,收入!$D:$D,"&gt;="&amp;$B$2,收入!$D:$D,"&lt;="&amp;$B$3,收入!$L:$L,"公账范畴",收入!$E:$E,收入汇总!B7),"")</f>
        <v>0</v>
      </c>
      <c r="E7" s="105">
        <f>IFERROR(SUMIFS(收入!$G:$G,收入!$D:$D,"&gt;="&amp;$B$2,收入!$D:$D,"&lt;="&amp;$B$3,收入!$L:$L,"私账范畴",收入!$E:$E,收入汇总!B7),"")</f>
        <v>0</v>
      </c>
    </row>
    <row r="8" spans="1:7" ht="17.100000000000001" customHeight="1" x14ac:dyDescent="0.2">
      <c r="A8" s="102">
        <f>参数表!A4</f>
        <v>3</v>
      </c>
      <c r="B8" s="103" t="str">
        <f>参数表!B4</f>
        <v>收入大类3</v>
      </c>
      <c r="C8" s="104">
        <f>IFERROR(SUMIFS(收入!$G:$G,收入!$D:$D,"&gt;="&amp;$B$2,收入!$D:$D,"&lt;="&amp;$B$3,收入!$E:$E,收入汇总!B8),"")</f>
        <v>0</v>
      </c>
      <c r="D8" s="104">
        <f>IFERROR(SUMIFS(收入!$G:$G,收入!$D:$D,"&gt;="&amp;$B$2,收入!$D:$D,"&lt;="&amp;$B$3,收入!$L:$L,"公账范畴",收入!$E:$E,收入汇总!B8),"")</f>
        <v>0</v>
      </c>
      <c r="E8" s="105">
        <f>IFERROR(SUMIFS(收入!$G:$G,收入!$D:$D,"&gt;="&amp;$B$2,收入!$D:$D,"&lt;="&amp;$B$3,收入!$L:$L,"私账范畴",收入!$E:$E,收入汇总!B8),"")</f>
        <v>0</v>
      </c>
    </row>
    <row r="9" spans="1:7" ht="17.100000000000001" customHeight="1" x14ac:dyDescent="0.2">
      <c r="A9" s="102">
        <f>参数表!A5</f>
        <v>4</v>
      </c>
      <c r="B9" s="103" t="str">
        <f>参数表!B5</f>
        <v>收入大类4</v>
      </c>
      <c r="C9" s="104">
        <f>IFERROR(SUMIFS(收入!$G:$G,收入!$D:$D,"&gt;="&amp;$B$2,收入!$D:$D,"&lt;="&amp;$B$3,收入!$E:$E,收入汇总!B9),"")</f>
        <v>0</v>
      </c>
      <c r="D9" s="104">
        <f>IFERROR(SUMIFS(收入!$G:$G,收入!$D:$D,"&gt;="&amp;$B$2,收入!$D:$D,"&lt;="&amp;$B$3,收入!$L:$L,"公账范畴",收入!$E:$E,收入汇总!B9),"")</f>
        <v>0</v>
      </c>
      <c r="E9" s="105">
        <f>IFERROR(SUMIFS(收入!$G:$G,收入!$D:$D,"&gt;="&amp;$B$2,收入!$D:$D,"&lt;="&amp;$B$3,收入!$L:$L,"私账范畴",收入!$E:$E,收入汇总!B9),"")</f>
        <v>0</v>
      </c>
    </row>
    <row r="10" spans="1:7" ht="17.100000000000001" customHeight="1" x14ac:dyDescent="0.2">
      <c r="A10" s="102">
        <f>参数表!A6</f>
        <v>5</v>
      </c>
      <c r="B10" s="103" t="str">
        <f>参数表!B6</f>
        <v>收入大类5</v>
      </c>
      <c r="C10" s="104">
        <f>IFERROR(SUMIFS(收入!$G:$G,收入!$D:$D,"&gt;="&amp;$B$2,收入!$D:$D,"&lt;="&amp;$B$3,收入!$E:$E,收入汇总!B10),"")</f>
        <v>0</v>
      </c>
      <c r="D10" s="104">
        <f>IFERROR(SUMIFS(收入!$G:$G,收入!$D:$D,"&gt;="&amp;$B$2,收入!$D:$D,"&lt;="&amp;$B$3,收入!$L:$L,"公账范畴",收入!$E:$E,收入汇总!B10),"")</f>
        <v>0</v>
      </c>
      <c r="E10" s="105">
        <f>IFERROR(SUMIFS(收入!$G:$G,收入!$D:$D,"&gt;="&amp;$B$2,收入!$D:$D,"&lt;="&amp;$B$3,收入!$L:$L,"私账范畴",收入!$E:$E,收入汇总!B10),"")</f>
        <v>0</v>
      </c>
    </row>
    <row r="11" spans="1:7" ht="17.100000000000001" customHeight="1" x14ac:dyDescent="0.2">
      <c r="A11" s="102">
        <f>参数表!A7</f>
        <v>6</v>
      </c>
      <c r="B11" s="103" t="str">
        <f>参数表!B7</f>
        <v>收入大类6</v>
      </c>
      <c r="C11" s="104">
        <f>IFERROR(SUMIFS(收入!$G:$G,收入!$D:$D,"&gt;="&amp;$B$2,收入!$D:$D,"&lt;="&amp;$B$3,收入!$E:$E,收入汇总!B11),"")</f>
        <v>0</v>
      </c>
      <c r="D11" s="104">
        <f>IFERROR(SUMIFS(收入!$G:$G,收入!$D:$D,"&gt;="&amp;$B$2,收入!$D:$D,"&lt;="&amp;$B$3,收入!$L:$L,"公账范畴",收入!$E:$E,收入汇总!B11),"")</f>
        <v>0</v>
      </c>
      <c r="E11" s="105">
        <f>IFERROR(SUMIFS(收入!$G:$G,收入!$D:$D,"&gt;="&amp;$B$2,收入!$D:$D,"&lt;="&amp;$B$3,收入!$L:$L,"私账范畴",收入!$E:$E,收入汇总!B11),"")</f>
        <v>0</v>
      </c>
    </row>
    <row r="12" spans="1:7" ht="17.100000000000001" customHeight="1" x14ac:dyDescent="0.2">
      <c r="A12" s="102">
        <f>参数表!A8</f>
        <v>7</v>
      </c>
      <c r="B12" s="103" t="str">
        <f>参数表!B8</f>
        <v>收入大类7</v>
      </c>
      <c r="C12" s="104">
        <f>IFERROR(SUMIFS(收入!$G:$G,收入!$D:$D,"&gt;="&amp;$B$2,收入!$D:$D,"&lt;="&amp;$B$3,收入!$E:$E,收入汇总!B12),"")</f>
        <v>0</v>
      </c>
      <c r="D12" s="104">
        <f>IFERROR(SUMIFS(收入!$G:$G,收入!$D:$D,"&gt;="&amp;$B$2,收入!$D:$D,"&lt;="&amp;$B$3,收入!$L:$L,"公账范畴",收入!$E:$E,收入汇总!B12),"")</f>
        <v>0</v>
      </c>
      <c r="E12" s="105">
        <f>IFERROR(SUMIFS(收入!$G:$G,收入!$D:$D,"&gt;="&amp;$B$2,收入!$D:$D,"&lt;="&amp;$B$3,收入!$L:$L,"私账范畴",收入!$E:$E,收入汇总!B12),"")</f>
        <v>0</v>
      </c>
    </row>
    <row r="13" spans="1:7" ht="17.100000000000001" customHeight="1" x14ac:dyDescent="0.2">
      <c r="A13" s="102">
        <f>参数表!A9</f>
        <v>8</v>
      </c>
      <c r="B13" s="103" t="str">
        <f>参数表!B9</f>
        <v>收入大类8</v>
      </c>
      <c r="C13" s="104">
        <f>IFERROR(SUMIFS(收入!$G:$G,收入!$D:$D,"&gt;="&amp;$B$2,收入!$D:$D,"&lt;="&amp;$B$3,收入!$E:$E,收入汇总!B13),"")</f>
        <v>0</v>
      </c>
      <c r="D13" s="104">
        <f>IFERROR(SUMIFS(收入!$G:$G,收入!$D:$D,"&gt;="&amp;$B$2,收入!$D:$D,"&lt;="&amp;$B$3,收入!$L:$L,"公账范畴",收入!$E:$E,收入汇总!B13),"")</f>
        <v>0</v>
      </c>
      <c r="E13" s="105">
        <f>IFERROR(SUMIFS(收入!$G:$G,收入!$D:$D,"&gt;="&amp;$B$2,收入!$D:$D,"&lt;="&amp;$B$3,收入!$L:$L,"私账范畴",收入!$E:$E,收入汇总!B13),"")</f>
        <v>0</v>
      </c>
    </row>
    <row r="14" spans="1:7" ht="17.100000000000001" customHeight="1" x14ac:dyDescent="0.2">
      <c r="A14" s="102">
        <f>参数表!A10</f>
        <v>9</v>
      </c>
      <c r="B14" s="103" t="str">
        <f>参数表!B10</f>
        <v>收入大类9</v>
      </c>
      <c r="C14" s="104">
        <f>IFERROR(SUMIFS(收入!$G:$G,收入!$D:$D,"&gt;="&amp;$B$2,收入!$D:$D,"&lt;="&amp;$B$3,收入!$E:$E,收入汇总!B14),"")</f>
        <v>0</v>
      </c>
      <c r="D14" s="104">
        <f>IFERROR(SUMIFS(收入!$G:$G,收入!$D:$D,"&gt;="&amp;$B$2,收入!$D:$D,"&lt;="&amp;$B$3,收入!$L:$L,"公账范畴",收入!$E:$E,收入汇总!B14),"")</f>
        <v>0</v>
      </c>
      <c r="E14" s="105">
        <f>IFERROR(SUMIFS(收入!$G:$G,收入!$D:$D,"&gt;="&amp;$B$2,收入!$D:$D,"&lt;="&amp;$B$3,收入!$L:$L,"私账范畴",收入!$E:$E,收入汇总!B14),"")</f>
        <v>0</v>
      </c>
    </row>
    <row r="15" spans="1:7" ht="17.100000000000001" customHeight="1" x14ac:dyDescent="0.2">
      <c r="A15" s="102">
        <f>参数表!A11</f>
        <v>10</v>
      </c>
      <c r="B15" s="103" t="str">
        <f>参数表!B11</f>
        <v>收入大类10</v>
      </c>
      <c r="C15" s="104">
        <f>IFERROR(SUMIFS(收入!$G:$G,收入!$D:$D,"&gt;="&amp;$B$2,收入!$D:$D,"&lt;="&amp;$B$3,收入!$E:$E,收入汇总!B15),"")</f>
        <v>0</v>
      </c>
      <c r="D15" s="104">
        <f>IFERROR(SUMIFS(收入!$G:$G,收入!$D:$D,"&gt;="&amp;$B$2,收入!$D:$D,"&lt;="&amp;$B$3,收入!$L:$L,"公账范畴",收入!$E:$E,收入汇总!B15),"")</f>
        <v>0</v>
      </c>
      <c r="E15" s="105">
        <f>IFERROR(SUMIFS(收入!$G:$G,收入!$D:$D,"&gt;="&amp;$B$2,收入!$D:$D,"&lt;="&amp;$B$3,收入!$L:$L,"私账范畴",收入!$E:$E,收入汇总!B15),"")</f>
        <v>0</v>
      </c>
    </row>
    <row r="16" spans="1:7" ht="17.100000000000001" customHeight="1" x14ac:dyDescent="0.2">
      <c r="A16" s="102">
        <f>参数表!A12</f>
        <v>11</v>
      </c>
      <c r="B16" s="103" t="str">
        <f>参数表!B12</f>
        <v>收入大类11</v>
      </c>
      <c r="C16" s="104">
        <f>IFERROR(SUMIFS(收入!$G:$G,收入!$D:$D,"&gt;="&amp;$B$2,收入!$D:$D,"&lt;="&amp;$B$3,收入!$E:$E,收入汇总!B16),"")</f>
        <v>0</v>
      </c>
      <c r="D16" s="104">
        <f>IFERROR(SUMIFS(收入!$G:$G,收入!$D:$D,"&gt;="&amp;$B$2,收入!$D:$D,"&lt;="&amp;$B$3,收入!$L:$L,"公账范畴",收入!$E:$E,收入汇总!B16),"")</f>
        <v>0</v>
      </c>
      <c r="E16" s="105">
        <f>IFERROR(SUMIFS(收入!$G:$G,收入!$D:$D,"&gt;="&amp;$B$2,收入!$D:$D,"&lt;="&amp;$B$3,收入!$L:$L,"私账范畴",收入!$E:$E,收入汇总!B16),"")</f>
        <v>0</v>
      </c>
    </row>
    <row r="17" spans="1:5" ht="17.100000000000001" customHeight="1" x14ac:dyDescent="0.2">
      <c r="A17" s="102">
        <f>参数表!A13</f>
        <v>12</v>
      </c>
      <c r="B17" s="103" t="str">
        <f>参数表!B13</f>
        <v>收入大类12</v>
      </c>
      <c r="C17" s="104">
        <f>IFERROR(SUMIFS(收入!$G:$G,收入!$D:$D,"&gt;="&amp;$B$2,收入!$D:$D,"&lt;="&amp;$B$3,收入!$E:$E,收入汇总!B17),"")</f>
        <v>0</v>
      </c>
      <c r="D17" s="104">
        <f>IFERROR(SUMIFS(收入!$G:$G,收入!$D:$D,"&gt;="&amp;$B$2,收入!$D:$D,"&lt;="&amp;$B$3,收入!$L:$L,"公账范畴",收入!$E:$E,收入汇总!B17),"")</f>
        <v>0</v>
      </c>
      <c r="E17" s="105">
        <f>IFERROR(SUMIFS(收入!$G:$G,收入!$D:$D,"&gt;="&amp;$B$2,收入!$D:$D,"&lt;="&amp;$B$3,收入!$L:$L,"私账范畴",收入!$E:$E,收入汇总!B17),"")</f>
        <v>0</v>
      </c>
    </row>
    <row r="18" spans="1:5" ht="17.100000000000001" customHeight="1" x14ac:dyDescent="0.2">
      <c r="A18" s="102">
        <f>参数表!A14</f>
        <v>13</v>
      </c>
      <c r="B18" s="103" t="str">
        <f>参数表!B14</f>
        <v>收入大类13</v>
      </c>
      <c r="C18" s="104">
        <f>IFERROR(SUMIFS(收入!$G:$G,收入!$D:$D,"&gt;="&amp;$B$2,收入!$D:$D,"&lt;="&amp;$B$3,收入!$E:$E,收入汇总!B18),"")</f>
        <v>0</v>
      </c>
      <c r="D18" s="104">
        <f>IFERROR(SUMIFS(收入!$G:$G,收入!$D:$D,"&gt;="&amp;$B$2,收入!$D:$D,"&lt;="&amp;$B$3,收入!$L:$L,"公账范畴",收入!$E:$E,收入汇总!B18),"")</f>
        <v>0</v>
      </c>
      <c r="E18" s="105">
        <f>IFERROR(SUMIFS(收入!$G:$G,收入!$D:$D,"&gt;="&amp;$B$2,收入!$D:$D,"&lt;="&amp;$B$3,收入!$L:$L,"私账范畴",收入!$E:$E,收入汇总!B18),"")</f>
        <v>0</v>
      </c>
    </row>
    <row r="19" spans="1:5" ht="17.100000000000001" customHeight="1" x14ac:dyDescent="0.2">
      <c r="A19" s="102">
        <f>参数表!A15</f>
        <v>14</v>
      </c>
      <c r="B19" s="103" t="str">
        <f>参数表!B15</f>
        <v>收入大类14</v>
      </c>
      <c r="C19" s="104">
        <f>IFERROR(SUMIFS(收入!$G:$G,收入!$D:$D,"&gt;="&amp;$B$2,收入!$D:$D,"&lt;="&amp;$B$3,收入!$E:$E,收入汇总!B19),"")</f>
        <v>0</v>
      </c>
      <c r="D19" s="104">
        <f>IFERROR(SUMIFS(收入!$G:$G,收入!$D:$D,"&gt;="&amp;$B$2,收入!$D:$D,"&lt;="&amp;$B$3,收入!$L:$L,"公账范畴",收入!$E:$E,收入汇总!B19),"")</f>
        <v>0</v>
      </c>
      <c r="E19" s="105">
        <f>IFERROR(SUMIFS(收入!$G:$G,收入!$D:$D,"&gt;="&amp;$B$2,收入!$D:$D,"&lt;="&amp;$B$3,收入!$L:$L,"私账范畴",收入!$E:$E,收入汇总!B19),"")</f>
        <v>0</v>
      </c>
    </row>
    <row r="20" spans="1:5" ht="17.100000000000001" customHeight="1" x14ac:dyDescent="0.2">
      <c r="A20" s="102">
        <f>参数表!A16</f>
        <v>15</v>
      </c>
      <c r="B20" s="103" t="str">
        <f>参数表!B16</f>
        <v>收入大类15</v>
      </c>
      <c r="C20" s="104">
        <f>IFERROR(SUMIFS(收入!$G:$G,收入!$D:$D,"&gt;="&amp;$B$2,收入!$D:$D,"&lt;="&amp;$B$3,收入!$E:$E,收入汇总!B20),"")</f>
        <v>0</v>
      </c>
      <c r="D20" s="104">
        <f>IFERROR(SUMIFS(收入!$G:$G,收入!$D:$D,"&gt;="&amp;$B$2,收入!$D:$D,"&lt;="&amp;$B$3,收入!$L:$L,"公账范畴",收入!$E:$E,收入汇总!B20),"")</f>
        <v>0</v>
      </c>
      <c r="E20" s="105">
        <f>IFERROR(SUMIFS(收入!$G:$G,收入!$D:$D,"&gt;="&amp;$B$2,收入!$D:$D,"&lt;="&amp;$B$3,收入!$L:$L,"私账范畴",收入!$E:$E,收入汇总!B20),"")</f>
        <v>0</v>
      </c>
    </row>
    <row r="21" spans="1:5" ht="17.100000000000001" customHeight="1" x14ac:dyDescent="0.2">
      <c r="A21" s="102">
        <f>参数表!A17</f>
        <v>16</v>
      </c>
      <c r="B21" s="103" t="str">
        <f>参数表!B17</f>
        <v>收入大类16</v>
      </c>
      <c r="C21" s="104">
        <f>IFERROR(SUMIFS(收入!$G:$G,收入!$D:$D,"&gt;="&amp;$B$2,收入!$D:$D,"&lt;="&amp;$B$3,收入!$E:$E,收入汇总!B21),"")</f>
        <v>0</v>
      </c>
      <c r="D21" s="104">
        <f>IFERROR(SUMIFS(收入!$G:$G,收入!$D:$D,"&gt;="&amp;$B$2,收入!$D:$D,"&lt;="&amp;$B$3,收入!$L:$L,"公账范畴",收入!$E:$E,收入汇总!B21),"")</f>
        <v>0</v>
      </c>
      <c r="E21" s="105">
        <f>IFERROR(SUMIFS(收入!$G:$G,收入!$D:$D,"&gt;="&amp;$B$2,收入!$D:$D,"&lt;="&amp;$B$3,收入!$L:$L,"私账范畴",收入!$E:$E,收入汇总!B21),"")</f>
        <v>0</v>
      </c>
    </row>
    <row r="22" spans="1:5" ht="17.100000000000001" customHeight="1" x14ac:dyDescent="0.2">
      <c r="A22" s="102">
        <f>参数表!A18</f>
        <v>17</v>
      </c>
      <c r="B22" s="103" t="str">
        <f>参数表!B18</f>
        <v>收入大类17</v>
      </c>
      <c r="C22" s="104">
        <f>IFERROR(SUMIFS(收入!$G:$G,收入!$D:$D,"&gt;="&amp;$B$2,收入!$D:$D,"&lt;="&amp;$B$3,收入!$E:$E,收入汇总!B22),"")</f>
        <v>0</v>
      </c>
      <c r="D22" s="104">
        <f>IFERROR(SUMIFS(收入!$G:$G,收入!$D:$D,"&gt;="&amp;$B$2,收入!$D:$D,"&lt;="&amp;$B$3,收入!$L:$L,"公账范畴",收入!$E:$E,收入汇总!B22),"")</f>
        <v>0</v>
      </c>
      <c r="E22" s="105">
        <f>IFERROR(SUMIFS(收入!$G:$G,收入!$D:$D,"&gt;="&amp;$B$2,收入!$D:$D,"&lt;="&amp;$B$3,收入!$L:$L,"私账范畴",收入!$E:$E,收入汇总!B22),"")</f>
        <v>0</v>
      </c>
    </row>
    <row r="23" spans="1:5" ht="17.100000000000001" customHeight="1" x14ac:dyDescent="0.2">
      <c r="A23" s="102">
        <f>参数表!A19</f>
        <v>18</v>
      </c>
      <c r="B23" s="103" t="str">
        <f>参数表!B19</f>
        <v>收入大类18</v>
      </c>
      <c r="C23" s="104">
        <f>IFERROR(SUMIFS(收入!$G:$G,收入!$D:$D,"&gt;="&amp;$B$2,收入!$D:$D,"&lt;="&amp;$B$3,收入!$E:$E,收入汇总!B23),"")</f>
        <v>0</v>
      </c>
      <c r="D23" s="104">
        <f>IFERROR(SUMIFS(收入!$G:$G,收入!$D:$D,"&gt;="&amp;$B$2,收入!$D:$D,"&lt;="&amp;$B$3,收入!$L:$L,"公账范畴",收入!$E:$E,收入汇总!B23),"")</f>
        <v>0</v>
      </c>
      <c r="E23" s="105">
        <f>IFERROR(SUMIFS(收入!$G:$G,收入!$D:$D,"&gt;="&amp;$B$2,收入!$D:$D,"&lt;="&amp;$B$3,收入!$L:$L,"私账范畴",收入!$E:$E,收入汇总!B23),"")</f>
        <v>0</v>
      </c>
    </row>
    <row r="24" spans="1:5" ht="17.100000000000001" customHeight="1" x14ac:dyDescent="0.2">
      <c r="A24" s="102">
        <f>参数表!A20</f>
        <v>19</v>
      </c>
      <c r="B24" s="103">
        <f>参数表!B20</f>
        <v>0</v>
      </c>
      <c r="C24" s="104">
        <f>IFERROR(SUMIFS(收入!$G:$G,收入!$D:$D,"&gt;="&amp;$B$2,收入!$D:$D,"&lt;="&amp;$B$3,收入!$E:$E,收入汇总!B24),"")</f>
        <v>0</v>
      </c>
      <c r="D24" s="104">
        <f>IFERROR(SUMIFS(收入!$G:$G,收入!$D:$D,"&gt;="&amp;$B$2,收入!$D:$D,"&lt;="&amp;$B$3,收入!$L:$L,"公账范畴",收入!$E:$E,收入汇总!B24),"")</f>
        <v>0</v>
      </c>
      <c r="E24" s="105">
        <f>IFERROR(SUMIFS(收入!$G:$G,收入!$D:$D,"&gt;="&amp;$B$2,收入!$D:$D,"&lt;="&amp;$B$3,收入!$L:$L,"私账范畴",收入!$E:$E,收入汇总!B24),"")</f>
        <v>0</v>
      </c>
    </row>
    <row r="25" spans="1:5" ht="17.100000000000001" customHeight="1" x14ac:dyDescent="0.2">
      <c r="A25" s="102">
        <f>参数表!A21</f>
        <v>20</v>
      </c>
      <c r="B25" s="103">
        <f>参数表!B21</f>
        <v>0</v>
      </c>
      <c r="C25" s="104">
        <f>IFERROR(SUMIFS(收入!$G:$G,收入!$D:$D,"&gt;="&amp;$B$2,收入!$D:$D,"&lt;="&amp;$B$3,收入!$E:$E,收入汇总!B25),"")</f>
        <v>0</v>
      </c>
      <c r="D25" s="104">
        <f>IFERROR(SUMIFS(收入!$G:$G,收入!$D:$D,"&gt;="&amp;$B$2,收入!$D:$D,"&lt;="&amp;$B$3,收入!$L:$L,"公账范畴",收入!$E:$E,收入汇总!B25),"")</f>
        <v>0</v>
      </c>
      <c r="E25" s="105">
        <f>IFERROR(SUMIFS(收入!$G:$G,收入!$D:$D,"&gt;="&amp;$B$2,收入!$D:$D,"&lt;="&amp;$B$3,收入!$L:$L,"私账范畴",收入!$E:$E,收入汇总!B25),"")</f>
        <v>0</v>
      </c>
    </row>
    <row r="26" spans="1:5" ht="17.100000000000001" customHeight="1" x14ac:dyDescent="0.2">
      <c r="A26" s="102">
        <f>参数表!A22</f>
        <v>21</v>
      </c>
      <c r="B26" s="103">
        <f>参数表!B22</f>
        <v>0</v>
      </c>
      <c r="C26" s="104">
        <f>IFERROR(SUMIFS(收入!$G:$G,收入!$D:$D,"&gt;="&amp;$B$2,收入!$D:$D,"&lt;="&amp;$B$3,收入!$E:$E,收入汇总!B26),"")</f>
        <v>0</v>
      </c>
      <c r="D26" s="104">
        <f>IFERROR(SUMIFS(收入!$G:$G,收入!$D:$D,"&gt;="&amp;$B$2,收入!$D:$D,"&lt;="&amp;$B$3,收入!$L:$L,"公账范畴",收入!$E:$E,收入汇总!B26),"")</f>
        <v>0</v>
      </c>
      <c r="E26" s="105">
        <f>IFERROR(SUMIFS(收入!$G:$G,收入!$D:$D,"&gt;="&amp;$B$2,收入!$D:$D,"&lt;="&amp;$B$3,收入!$L:$L,"私账范畴",收入!$E:$E,收入汇总!B26),"")</f>
        <v>0</v>
      </c>
    </row>
    <row r="27" spans="1:5" ht="17.100000000000001" customHeight="1" x14ac:dyDescent="0.2">
      <c r="A27" s="102">
        <f>参数表!A23</f>
        <v>22</v>
      </c>
      <c r="B27" s="103">
        <f>参数表!B23</f>
        <v>0</v>
      </c>
      <c r="C27" s="104">
        <f>IFERROR(SUMIFS(收入!$G:$G,收入!$D:$D,"&gt;="&amp;$B$2,收入!$D:$D,"&lt;="&amp;$B$3,收入!$E:$E,收入汇总!B27),"")</f>
        <v>0</v>
      </c>
      <c r="D27" s="104">
        <f>IFERROR(SUMIFS(收入!$G:$G,收入!$D:$D,"&gt;="&amp;$B$2,收入!$D:$D,"&lt;="&amp;$B$3,收入!$L:$L,"公账范畴",收入!$E:$E,收入汇总!B27),"")</f>
        <v>0</v>
      </c>
      <c r="E27" s="105">
        <f>IFERROR(SUMIFS(收入!$G:$G,收入!$D:$D,"&gt;="&amp;$B$2,收入!$D:$D,"&lt;="&amp;$B$3,收入!$L:$L,"私账范畴",收入!$E:$E,收入汇总!B27),"")</f>
        <v>0</v>
      </c>
    </row>
    <row r="28" spans="1:5" ht="17.100000000000001" customHeight="1" x14ac:dyDescent="0.2">
      <c r="A28" s="102">
        <f>参数表!A24</f>
        <v>23</v>
      </c>
      <c r="B28" s="103">
        <f>参数表!B24</f>
        <v>0</v>
      </c>
      <c r="C28" s="104">
        <f>IFERROR(SUMIFS(收入!$G:$G,收入!$D:$D,"&gt;="&amp;$B$2,收入!$D:$D,"&lt;="&amp;$B$3,收入!$E:$E,收入汇总!B28),"")</f>
        <v>0</v>
      </c>
      <c r="D28" s="104">
        <f>IFERROR(SUMIFS(收入!$G:$G,收入!$D:$D,"&gt;="&amp;$B$2,收入!$D:$D,"&lt;="&amp;$B$3,收入!$L:$L,"公账范畴",收入!$E:$E,收入汇总!B28),"")</f>
        <v>0</v>
      </c>
      <c r="E28" s="105">
        <f>IFERROR(SUMIFS(收入!$G:$G,收入!$D:$D,"&gt;="&amp;$B$2,收入!$D:$D,"&lt;="&amp;$B$3,收入!$L:$L,"私账范畴",收入!$E:$E,收入汇总!B28),"")</f>
        <v>0</v>
      </c>
    </row>
    <row r="29" spans="1:5" ht="17.100000000000001" customHeight="1" x14ac:dyDescent="0.2">
      <c r="A29" s="102">
        <f>参数表!A25</f>
        <v>24</v>
      </c>
      <c r="B29" s="103">
        <f>参数表!B25</f>
        <v>0</v>
      </c>
      <c r="C29" s="104">
        <f>IFERROR(SUMIFS(收入!$G:$G,收入!$D:$D,"&gt;="&amp;$B$2,收入!$D:$D,"&lt;="&amp;$B$3,收入!$E:$E,收入汇总!B29),"")</f>
        <v>0</v>
      </c>
      <c r="D29" s="104">
        <f>IFERROR(SUMIFS(收入!$G:$G,收入!$D:$D,"&gt;="&amp;$B$2,收入!$D:$D,"&lt;="&amp;$B$3,收入!$L:$L,"公账范畴",收入!$E:$E,收入汇总!B29),"")</f>
        <v>0</v>
      </c>
      <c r="E29" s="105">
        <f>IFERROR(SUMIFS(收入!$G:$G,收入!$D:$D,"&gt;="&amp;$B$2,收入!$D:$D,"&lt;="&amp;$B$3,收入!$L:$L,"私账范畴",收入!$E:$E,收入汇总!B29),"")</f>
        <v>0</v>
      </c>
    </row>
    <row r="30" spans="1:5" ht="17.100000000000001" customHeight="1" x14ac:dyDescent="0.2">
      <c r="A30" s="102">
        <f>参数表!A26</f>
        <v>25</v>
      </c>
      <c r="B30" s="103">
        <f>参数表!B26</f>
        <v>0</v>
      </c>
      <c r="C30" s="104">
        <f>IFERROR(SUMIFS(收入!$G:$G,收入!$D:$D,"&gt;="&amp;$B$2,收入!$D:$D,"&lt;="&amp;$B$3,收入!$E:$E,收入汇总!B30),"")</f>
        <v>0</v>
      </c>
      <c r="D30" s="104">
        <f>IFERROR(SUMIFS(收入!$G:$G,收入!$D:$D,"&gt;="&amp;$B$2,收入!$D:$D,"&lt;="&amp;$B$3,收入!$L:$L,"公账范畴",收入!$E:$E,收入汇总!B30),"")</f>
        <v>0</v>
      </c>
      <c r="E30" s="105">
        <f>IFERROR(SUMIFS(收入!$G:$G,收入!$D:$D,"&gt;="&amp;$B$2,收入!$D:$D,"&lt;="&amp;$B$3,收入!$L:$L,"私账范畴",收入!$E:$E,收入汇总!B30),"")</f>
        <v>0</v>
      </c>
    </row>
    <row r="31" spans="1:5" ht="17.100000000000001" customHeight="1" x14ac:dyDescent="0.2">
      <c r="A31" s="102">
        <f>参数表!A27</f>
        <v>26</v>
      </c>
      <c r="B31" s="103">
        <f>参数表!B27</f>
        <v>0</v>
      </c>
      <c r="C31" s="104">
        <f>IFERROR(SUMIFS(收入!$G:$G,收入!$D:$D,"&gt;="&amp;$B$2,收入!$D:$D,"&lt;="&amp;$B$3,收入!$E:$E,收入汇总!B31),"")</f>
        <v>0</v>
      </c>
      <c r="D31" s="104">
        <f>IFERROR(SUMIFS(收入!$G:$G,收入!$D:$D,"&gt;="&amp;$B$2,收入!$D:$D,"&lt;="&amp;$B$3,收入!$L:$L,"公账范畴",收入!$E:$E,收入汇总!B31),"")</f>
        <v>0</v>
      </c>
      <c r="E31" s="105">
        <f>IFERROR(SUMIFS(收入!$G:$G,收入!$D:$D,"&gt;="&amp;$B$2,收入!$D:$D,"&lt;="&amp;$B$3,收入!$L:$L,"私账范畴",收入!$E:$E,收入汇总!B31),"")</f>
        <v>0</v>
      </c>
    </row>
    <row r="32" spans="1:5" ht="17.100000000000001" customHeight="1" x14ac:dyDescent="0.2">
      <c r="A32" s="102">
        <f>参数表!A28</f>
        <v>27</v>
      </c>
      <c r="B32" s="103">
        <f>参数表!B28</f>
        <v>0</v>
      </c>
      <c r="C32" s="104">
        <f>IFERROR(SUMIFS(收入!$G:$G,收入!$D:$D,"&gt;="&amp;$B$2,收入!$D:$D,"&lt;="&amp;$B$3,收入!$E:$E,收入汇总!B32),"")</f>
        <v>0</v>
      </c>
      <c r="D32" s="104">
        <f>IFERROR(SUMIFS(收入!$G:$G,收入!$D:$D,"&gt;="&amp;$B$2,收入!$D:$D,"&lt;="&amp;$B$3,收入!$L:$L,"公账范畴",收入!$E:$E,收入汇总!B32),"")</f>
        <v>0</v>
      </c>
      <c r="E32" s="105">
        <f>IFERROR(SUMIFS(收入!$G:$G,收入!$D:$D,"&gt;="&amp;$B$2,收入!$D:$D,"&lt;="&amp;$B$3,收入!$L:$L,"私账范畴",收入!$E:$E,收入汇总!B32),"")</f>
        <v>0</v>
      </c>
    </row>
    <row r="33" spans="1:5" ht="17.100000000000001" customHeight="1" x14ac:dyDescent="0.2">
      <c r="A33" s="102">
        <f>参数表!A29</f>
        <v>28</v>
      </c>
      <c r="B33" s="103">
        <f>参数表!B29</f>
        <v>0</v>
      </c>
      <c r="C33" s="104">
        <f>IFERROR(SUMIFS(收入!$G:$G,收入!$D:$D,"&gt;="&amp;$B$2,收入!$D:$D,"&lt;="&amp;$B$3,收入!$E:$E,收入汇总!B33),"")</f>
        <v>0</v>
      </c>
      <c r="D33" s="104">
        <f>IFERROR(SUMIFS(收入!$G:$G,收入!$D:$D,"&gt;="&amp;$B$2,收入!$D:$D,"&lt;="&amp;$B$3,收入!$L:$L,"公账范畴",收入!$E:$E,收入汇总!B33),"")</f>
        <v>0</v>
      </c>
      <c r="E33" s="105">
        <f>IFERROR(SUMIFS(收入!$G:$G,收入!$D:$D,"&gt;="&amp;$B$2,收入!$D:$D,"&lt;="&amp;$B$3,收入!$L:$L,"私账范畴",收入!$E:$E,收入汇总!B33),"")</f>
        <v>0</v>
      </c>
    </row>
    <row r="34" spans="1:5" ht="17.100000000000001" customHeight="1" x14ac:dyDescent="0.2">
      <c r="A34" s="102">
        <f>参数表!A30</f>
        <v>29</v>
      </c>
      <c r="B34" s="103">
        <f>参数表!B30</f>
        <v>0</v>
      </c>
      <c r="C34" s="104">
        <f>IFERROR(SUMIFS(收入!$G:$G,收入!$D:$D,"&gt;="&amp;$B$2,收入!$D:$D,"&lt;="&amp;$B$3,收入!$E:$E,收入汇总!B34),"")</f>
        <v>0</v>
      </c>
      <c r="D34" s="104">
        <f>IFERROR(SUMIFS(收入!$G:$G,收入!$D:$D,"&gt;="&amp;$B$2,收入!$D:$D,"&lt;="&amp;$B$3,收入!$L:$L,"公账范畴",收入!$E:$E,收入汇总!B34),"")</f>
        <v>0</v>
      </c>
      <c r="E34" s="105">
        <f>IFERROR(SUMIFS(收入!$G:$G,收入!$D:$D,"&gt;="&amp;$B$2,收入!$D:$D,"&lt;="&amp;$B$3,收入!$L:$L,"私账范畴",收入!$E:$E,收入汇总!B34),"")</f>
        <v>0</v>
      </c>
    </row>
    <row r="35" spans="1:5" ht="17.100000000000001" customHeight="1" x14ac:dyDescent="0.2">
      <c r="A35" s="102">
        <f>参数表!A31</f>
        <v>30</v>
      </c>
      <c r="B35" s="103">
        <f>参数表!B31</f>
        <v>0</v>
      </c>
      <c r="C35" s="104">
        <f>IFERROR(SUMIFS(收入!$G:$G,收入!$D:$D,"&gt;="&amp;$B$2,收入!$D:$D,"&lt;="&amp;$B$3,收入!$E:$E,收入汇总!B35),"")</f>
        <v>0</v>
      </c>
      <c r="D35" s="104">
        <f>IFERROR(SUMIFS(收入!$G:$G,收入!$D:$D,"&gt;="&amp;$B$2,收入!$D:$D,"&lt;="&amp;$B$3,收入!$L:$L,"公账范畴",收入!$E:$E,收入汇总!B35),"")</f>
        <v>0</v>
      </c>
      <c r="E35" s="105">
        <f>IFERROR(SUMIFS(收入!$G:$G,收入!$D:$D,"&gt;="&amp;$B$2,收入!$D:$D,"&lt;="&amp;$B$3,收入!$L:$L,"私账范畴",收入!$E:$E,收入汇总!B35),"")</f>
        <v>0</v>
      </c>
    </row>
    <row r="36" spans="1:5" ht="17.100000000000001" customHeight="1" x14ac:dyDescent="0.2">
      <c r="A36" s="102">
        <f>参数表!A32</f>
        <v>31</v>
      </c>
      <c r="B36" s="103">
        <f>参数表!B32</f>
        <v>0</v>
      </c>
      <c r="C36" s="104">
        <f>IFERROR(SUMIFS(收入!$G:$G,收入!$D:$D,"&gt;="&amp;$B$2,收入!$D:$D,"&lt;="&amp;$B$3,收入!$E:$E,收入汇总!B36),"")</f>
        <v>0</v>
      </c>
      <c r="D36" s="104">
        <f>IFERROR(SUMIFS(收入!$G:$G,收入!$D:$D,"&gt;="&amp;$B$2,收入!$D:$D,"&lt;="&amp;$B$3,收入!$L:$L,"公账范畴",收入!$E:$E,收入汇总!B36),"")</f>
        <v>0</v>
      </c>
      <c r="E36" s="105">
        <f>IFERROR(SUMIFS(收入!$G:$G,收入!$D:$D,"&gt;="&amp;$B$2,收入!$D:$D,"&lt;="&amp;$B$3,收入!$L:$L,"私账范畴",收入!$E:$E,收入汇总!B36),"")</f>
        <v>0</v>
      </c>
    </row>
    <row r="37" spans="1:5" ht="17.100000000000001" customHeight="1" x14ac:dyDescent="0.2">
      <c r="A37" s="102">
        <f>参数表!A33</f>
        <v>32</v>
      </c>
      <c r="B37" s="103">
        <f>参数表!B33</f>
        <v>0</v>
      </c>
      <c r="C37" s="104">
        <f>IFERROR(SUMIFS(收入!$G:$G,收入!$D:$D,"&gt;="&amp;$B$2,收入!$D:$D,"&lt;="&amp;$B$3,收入!$E:$E,收入汇总!B37),"")</f>
        <v>0</v>
      </c>
      <c r="D37" s="104">
        <f>IFERROR(SUMIFS(收入!$G:$G,收入!$D:$D,"&gt;="&amp;$B$2,收入!$D:$D,"&lt;="&amp;$B$3,收入!$L:$L,"公账范畴",收入!$E:$E,收入汇总!B37),"")</f>
        <v>0</v>
      </c>
      <c r="E37" s="105">
        <f>IFERROR(SUMIFS(收入!$G:$G,收入!$D:$D,"&gt;="&amp;$B$2,收入!$D:$D,"&lt;="&amp;$B$3,收入!$L:$L,"私账范畴",收入!$E:$E,收入汇总!B37),"")</f>
        <v>0</v>
      </c>
    </row>
    <row r="38" spans="1:5" ht="17.100000000000001" customHeight="1" x14ac:dyDescent="0.2">
      <c r="A38" s="102">
        <f>参数表!A34</f>
        <v>33</v>
      </c>
      <c r="B38" s="103">
        <f>参数表!B34</f>
        <v>0</v>
      </c>
      <c r="C38" s="104">
        <f>IFERROR(SUMIFS(收入!$G:$G,收入!$D:$D,"&gt;="&amp;$B$2,收入!$D:$D,"&lt;="&amp;$B$3,收入!$E:$E,收入汇总!B38),"")</f>
        <v>0</v>
      </c>
      <c r="D38" s="104">
        <f>IFERROR(SUMIFS(收入!$G:$G,收入!$D:$D,"&gt;="&amp;$B$2,收入!$D:$D,"&lt;="&amp;$B$3,收入!$L:$L,"公账范畴",收入!$E:$E,收入汇总!B38),"")</f>
        <v>0</v>
      </c>
      <c r="E38" s="105">
        <f>IFERROR(SUMIFS(收入!$G:$G,收入!$D:$D,"&gt;="&amp;$B$2,收入!$D:$D,"&lt;="&amp;$B$3,收入!$L:$L,"私账范畴",收入!$E:$E,收入汇总!B38),"")</f>
        <v>0</v>
      </c>
    </row>
    <row r="39" spans="1:5" ht="17.100000000000001" customHeight="1" x14ac:dyDescent="0.2">
      <c r="A39" s="102">
        <f>参数表!A35</f>
        <v>34</v>
      </c>
      <c r="B39" s="103">
        <f>参数表!B35</f>
        <v>0</v>
      </c>
      <c r="C39" s="104">
        <f>IFERROR(SUMIFS(收入!$G:$G,收入!$D:$D,"&gt;="&amp;$B$2,收入!$D:$D,"&lt;="&amp;$B$3,收入!$E:$E,收入汇总!B39),"")</f>
        <v>0</v>
      </c>
      <c r="D39" s="104">
        <f>IFERROR(SUMIFS(收入!$G:$G,收入!$D:$D,"&gt;="&amp;$B$2,收入!$D:$D,"&lt;="&amp;$B$3,收入!$L:$L,"公账范畴",收入!$E:$E,收入汇总!B39),"")</f>
        <v>0</v>
      </c>
      <c r="E39" s="105">
        <f>IFERROR(SUMIFS(收入!$G:$G,收入!$D:$D,"&gt;="&amp;$B$2,收入!$D:$D,"&lt;="&amp;$B$3,收入!$L:$L,"私账范畴",收入!$E:$E,收入汇总!B39),"")</f>
        <v>0</v>
      </c>
    </row>
    <row r="40" spans="1:5" ht="17.100000000000001" customHeight="1" x14ac:dyDescent="0.2">
      <c r="A40" s="102">
        <f>参数表!A36</f>
        <v>35</v>
      </c>
      <c r="B40" s="103">
        <f>参数表!B36</f>
        <v>0</v>
      </c>
      <c r="C40" s="104">
        <f>IFERROR(SUMIFS(收入!$G:$G,收入!$D:$D,"&gt;="&amp;$B$2,收入!$D:$D,"&lt;="&amp;$B$3,收入!$E:$E,收入汇总!B40),"")</f>
        <v>0</v>
      </c>
      <c r="D40" s="104">
        <f>IFERROR(SUMIFS(收入!$G:$G,收入!$D:$D,"&gt;="&amp;$B$2,收入!$D:$D,"&lt;="&amp;$B$3,收入!$L:$L,"公账范畴",收入!$E:$E,收入汇总!B40),"")</f>
        <v>0</v>
      </c>
      <c r="E40" s="105">
        <f>IFERROR(SUMIFS(收入!$G:$G,收入!$D:$D,"&gt;="&amp;$B$2,收入!$D:$D,"&lt;="&amp;$B$3,收入!$L:$L,"私账范畴",收入!$E:$E,收入汇总!B40),"")</f>
        <v>0</v>
      </c>
    </row>
    <row r="41" spans="1:5" ht="17.100000000000001" customHeight="1" x14ac:dyDescent="0.2">
      <c r="A41" s="102">
        <f>参数表!A37</f>
        <v>36</v>
      </c>
      <c r="B41" s="103">
        <f>参数表!B37</f>
        <v>0</v>
      </c>
      <c r="C41" s="104">
        <f>IFERROR(SUMIFS(收入!$G:$G,收入!$D:$D,"&gt;="&amp;$B$2,收入!$D:$D,"&lt;="&amp;$B$3,收入!$E:$E,收入汇总!B41),"")</f>
        <v>0</v>
      </c>
      <c r="D41" s="104">
        <f>IFERROR(SUMIFS(收入!$G:$G,收入!$D:$D,"&gt;="&amp;$B$2,收入!$D:$D,"&lt;="&amp;$B$3,收入!$L:$L,"公账范畴",收入!$E:$E,收入汇总!B41),"")</f>
        <v>0</v>
      </c>
      <c r="E41" s="105">
        <f>IFERROR(SUMIFS(收入!$G:$G,收入!$D:$D,"&gt;="&amp;$B$2,收入!$D:$D,"&lt;="&amp;$B$3,收入!$L:$L,"私账范畴",收入!$E:$E,收入汇总!B41),"")</f>
        <v>0</v>
      </c>
    </row>
    <row r="42" spans="1:5" ht="17.100000000000001" customHeight="1" x14ac:dyDescent="0.2">
      <c r="A42" s="102">
        <f>参数表!A38</f>
        <v>37</v>
      </c>
      <c r="B42" s="103">
        <f>参数表!B38</f>
        <v>0</v>
      </c>
      <c r="C42" s="104">
        <f>IFERROR(SUMIFS(收入!$G:$G,收入!$D:$D,"&gt;="&amp;$B$2,收入!$D:$D,"&lt;="&amp;$B$3,收入!$E:$E,收入汇总!B42),"")</f>
        <v>0</v>
      </c>
      <c r="D42" s="104">
        <f>IFERROR(SUMIFS(收入!$G:$G,收入!$D:$D,"&gt;="&amp;$B$2,收入!$D:$D,"&lt;="&amp;$B$3,收入!$L:$L,"公账范畴",收入!$E:$E,收入汇总!B42),"")</f>
        <v>0</v>
      </c>
      <c r="E42" s="105">
        <f>IFERROR(SUMIFS(收入!$G:$G,收入!$D:$D,"&gt;="&amp;$B$2,收入!$D:$D,"&lt;="&amp;$B$3,收入!$L:$L,"私账范畴",收入!$E:$E,收入汇总!B42),"")</f>
        <v>0</v>
      </c>
    </row>
    <row r="43" spans="1:5" ht="17.100000000000001" customHeight="1" x14ac:dyDescent="0.2">
      <c r="A43" s="102">
        <f>参数表!A39</f>
        <v>38</v>
      </c>
      <c r="B43" s="103">
        <f>参数表!B39</f>
        <v>0</v>
      </c>
      <c r="C43" s="104">
        <f>IFERROR(SUMIFS(收入!$G:$G,收入!$D:$D,"&gt;="&amp;$B$2,收入!$D:$D,"&lt;="&amp;$B$3,收入!$E:$E,收入汇总!B43),"")</f>
        <v>0</v>
      </c>
      <c r="D43" s="104">
        <f>IFERROR(SUMIFS(收入!$G:$G,收入!$D:$D,"&gt;="&amp;$B$2,收入!$D:$D,"&lt;="&amp;$B$3,收入!$L:$L,"公账范畴",收入!$E:$E,收入汇总!B43),"")</f>
        <v>0</v>
      </c>
      <c r="E43" s="105">
        <f>IFERROR(SUMIFS(收入!$G:$G,收入!$D:$D,"&gt;="&amp;$B$2,收入!$D:$D,"&lt;="&amp;$B$3,收入!$L:$L,"私账范畴",收入!$E:$E,收入汇总!B43),"")</f>
        <v>0</v>
      </c>
    </row>
    <row r="44" spans="1:5" ht="17.100000000000001" customHeight="1" x14ac:dyDescent="0.2">
      <c r="A44" s="102">
        <f>参数表!A40</f>
        <v>39</v>
      </c>
      <c r="B44" s="103">
        <f>参数表!B40</f>
        <v>0</v>
      </c>
      <c r="C44" s="104">
        <f>IFERROR(SUMIFS(收入!$G:$G,收入!$D:$D,"&gt;="&amp;$B$2,收入!$D:$D,"&lt;="&amp;$B$3,收入!$E:$E,收入汇总!B44),"")</f>
        <v>0</v>
      </c>
      <c r="D44" s="104">
        <f>IFERROR(SUMIFS(收入!$G:$G,收入!$D:$D,"&gt;="&amp;$B$2,收入!$D:$D,"&lt;="&amp;$B$3,收入!$L:$L,"公账范畴",收入!$E:$E,收入汇总!B44),"")</f>
        <v>0</v>
      </c>
      <c r="E44" s="105">
        <f>IFERROR(SUMIFS(收入!$G:$G,收入!$D:$D,"&gt;="&amp;$B$2,收入!$D:$D,"&lt;="&amp;$B$3,收入!$L:$L,"私账范畴",收入!$E:$E,收入汇总!B44),"")</f>
        <v>0</v>
      </c>
    </row>
    <row r="45" spans="1:5" ht="17.100000000000001" customHeight="1" x14ac:dyDescent="0.2">
      <c r="A45" s="106">
        <f>参数表!A41</f>
        <v>40</v>
      </c>
      <c r="B45" s="107">
        <f>参数表!B41</f>
        <v>0</v>
      </c>
      <c r="C45" s="108">
        <f>IFERROR(SUMIFS(收入!$G:$G,收入!$D:$D,"&gt;="&amp;$B$2,收入!$D:$D,"&lt;="&amp;$B$3,收入!$E:$E,收入汇总!B45),"")</f>
        <v>0</v>
      </c>
      <c r="D45" s="108">
        <f>IFERROR(SUMIFS(收入!$G:$G,收入!$D:$D,"&gt;="&amp;$B$2,收入!$D:$D,"&lt;="&amp;$B$3,收入!$L:$L,"公账范畴",收入!$E:$E,收入汇总!B45),"")</f>
        <v>0</v>
      </c>
      <c r="E45" s="109">
        <f>IFERROR(SUMIFS(收入!$G:$G,收入!$D:$D,"&gt;="&amp;$B$2,收入!$D:$D,"&lt;="&amp;$B$3,收入!$L:$L,"私账范畴",收入!$E:$E,收入汇总!B45),"")</f>
        <v>0</v>
      </c>
    </row>
  </sheetData>
  <mergeCells count="1">
    <mergeCell ref="A1:E1"/>
  </mergeCells>
  <phoneticPr fontId="29" type="noConversion"/>
  <pageMargins left="0.69930555555555596" right="0.69930555555555596" top="0.75" bottom="0.75" header="0.3" footer="0.3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6"/>
  <sheetViews>
    <sheetView workbookViewId="0">
      <selection sqref="A1:E1"/>
    </sheetView>
  </sheetViews>
  <sheetFormatPr defaultColWidth="8.625" defaultRowHeight="16.5" x14ac:dyDescent="0.2"/>
  <cols>
    <col min="1" max="1" width="10.625" style="92" customWidth="1"/>
    <col min="2" max="2" width="20.625" style="92" customWidth="1"/>
    <col min="3" max="5" width="18.625" style="110" customWidth="1"/>
    <col min="6" max="7" width="20.625" style="89" customWidth="1"/>
    <col min="8" max="16384" width="8.625" style="89"/>
  </cols>
  <sheetData>
    <row r="1" spans="1:7" ht="26.1" customHeight="1" x14ac:dyDescent="0.2">
      <c r="A1" s="87" t="s">
        <v>579</v>
      </c>
      <c r="B1" s="87"/>
      <c r="C1" s="87"/>
      <c r="D1" s="87"/>
      <c r="E1" s="87"/>
      <c r="F1" s="111" t="s">
        <v>580</v>
      </c>
      <c r="G1" s="88"/>
    </row>
    <row r="2" spans="1:7" ht="18" customHeight="1" x14ac:dyDescent="0.2">
      <c r="A2" s="90" t="s">
        <v>530</v>
      </c>
      <c r="B2" s="91">
        <v>43101</v>
      </c>
      <c r="C2" s="89"/>
      <c r="D2" s="89"/>
      <c r="E2" s="89"/>
      <c r="F2" s="93"/>
      <c r="G2" s="93"/>
    </row>
    <row r="3" spans="1:7" ht="18" customHeight="1" x14ac:dyDescent="0.2">
      <c r="A3" s="90" t="s">
        <v>531</v>
      </c>
      <c r="B3" s="91">
        <v>43465</v>
      </c>
      <c r="C3" s="89"/>
      <c r="D3" s="92" t="s">
        <v>534</v>
      </c>
      <c r="E3" s="92" t="s">
        <v>535</v>
      </c>
      <c r="F3" s="111" t="s">
        <v>576</v>
      </c>
      <c r="G3" s="93"/>
    </row>
    <row r="4" spans="1:7" ht="20.100000000000001" customHeight="1" x14ac:dyDescent="0.2">
      <c r="A4" s="94"/>
      <c r="B4" s="95" t="s">
        <v>581</v>
      </c>
      <c r="C4" s="96">
        <f>IFERROR(SUMIFS(费用开支!$G:$G,费用开支!$D:$D,"&gt;="&amp;开支汇总!$B$2,费用开支!$D:$D,"&lt;="&amp;开支汇总!$B$3)+SUMIFS(薪资社保!$G:$G,薪资社保!$D:$D,"&gt;="&amp;开支汇总!$B$2,薪资社保!$D:$D,"&lt;="&amp;开支汇总!$B$3),"")</f>
        <v>0</v>
      </c>
      <c r="D4" s="96">
        <f>IFERROR(SUMIFS(费用开支!$G:$G,费用开支!$D:$D,"&gt;="&amp;开支汇总!$B$2,费用开支!$D:$D,"&lt;="&amp;开支汇总!$B$3,费用开支!$L:$L,"公账范畴")+SUMIFS(薪资社保!$G:$G,薪资社保!$D:$D,"&gt;="&amp;开支汇总!$B$2,薪资社保!$D:$D,"&lt;="&amp;开支汇总!$B$3,薪资社保!$L:$L,"公账范畴"),"")</f>
        <v>0</v>
      </c>
      <c r="E4" s="96">
        <f>IFERROR(SUMIFS(费用开支!$G:$G,费用开支!$D:$D,"&gt;="&amp;开支汇总!$B$2,费用开支!$D:$D,"&lt;="&amp;开支汇总!$B$3,费用开支!$L:$L,"私账范畴")+SUMIFS(薪资社保!$G:$G,薪资社保!$D:$D,"&gt;="&amp;开支汇总!$B$2,薪资社保!$D:$D,"&lt;="&amp;开支汇总!$B$3,薪资社保!$L:$L,"私账范畴"),"")</f>
        <v>0</v>
      </c>
      <c r="F4" s="93"/>
      <c r="G4" s="93"/>
    </row>
    <row r="5" spans="1:7" ht="21.95" customHeight="1" x14ac:dyDescent="0.2">
      <c r="A5" s="98" t="s">
        <v>353</v>
      </c>
      <c r="B5" s="99" t="s">
        <v>131</v>
      </c>
      <c r="C5" s="100" t="s">
        <v>578</v>
      </c>
      <c r="D5" s="100" t="s">
        <v>534</v>
      </c>
      <c r="E5" s="101" t="s">
        <v>535</v>
      </c>
    </row>
    <row r="6" spans="1:7" ht="17.100000000000001" customHeight="1" x14ac:dyDescent="0.2">
      <c r="A6" s="102">
        <v>1</v>
      </c>
      <c r="B6" s="103" t="s">
        <v>582</v>
      </c>
      <c r="C6" s="104">
        <f>IFERROR(SUMIFS(薪资社保!$G:$G,薪资社保!$D:$D,"&gt;="&amp;开支汇总!$B$2,薪资社保!$D:$D,"&lt;="&amp;开支汇总!$B$3),"")</f>
        <v>0</v>
      </c>
      <c r="D6" s="104">
        <f>IFERROR(SUMIFS(薪资社保!$G:$G,薪资社保!$D:$D,"&gt;="&amp;开支汇总!$B$2,薪资社保!$D:$D,"&lt;="&amp;开支汇总!$B$3,薪资社保!$L:$L,"公账范畴"),"")</f>
        <v>0</v>
      </c>
      <c r="E6" s="105">
        <f>IFERROR(SUMIFS(薪资社保!$G:$G,薪资社保!$D:$D,"&gt;="&amp;开支汇总!$B$2,薪资社保!$D:$D,"&lt;="&amp;开支汇总!$B$3,薪资社保!$L:$L,"私账范畴"),"")</f>
        <v>0</v>
      </c>
    </row>
    <row r="7" spans="1:7" ht="17.100000000000001" customHeight="1" x14ac:dyDescent="0.2">
      <c r="A7" s="102">
        <f>参数表!G2+1</f>
        <v>2</v>
      </c>
      <c r="B7" s="103" t="str">
        <f>参数表!H2</f>
        <v>办公费</v>
      </c>
      <c r="C7" s="104">
        <f>IFERROR(SUMIFS(费用开支!$G:$G,费用开支!$D:$D,"&gt;="&amp;开支汇总!$B$2,费用开支!$D:$D,"&lt;="&amp;开支汇总!$B$3,费用开支!$E:$E,开支汇总!B7),"")</f>
        <v>0</v>
      </c>
      <c r="D7" s="104">
        <f>IFERROR(SUMIFS(费用开支!$G:$G,费用开支!$D:$D,"&gt;="&amp;开支汇总!$B$2,费用开支!$D:$D,"&lt;="&amp;开支汇总!$B$3,费用开支!$E:$E,开支汇总!B7,费用开支!$L:$L,"公账范畴"),"")</f>
        <v>0</v>
      </c>
      <c r="E7" s="105">
        <f>IFERROR(SUMIFS(费用开支!$G:$G,费用开支!$D:$D,"&gt;="&amp;开支汇总!$B$2,费用开支!$D:$D,"&lt;="&amp;开支汇总!$B$3,费用开支!$E:$E,开支汇总!B7,费用开支!$L:$L,"私账范畴"),"")</f>
        <v>0</v>
      </c>
    </row>
    <row r="8" spans="1:7" ht="17.100000000000001" customHeight="1" x14ac:dyDescent="0.2">
      <c r="A8" s="102">
        <f>参数表!G3+1</f>
        <v>3</v>
      </c>
      <c r="B8" s="103" t="str">
        <f>参数表!H3</f>
        <v>业务招待费</v>
      </c>
      <c r="C8" s="104">
        <f>IFERROR(SUMIFS(费用开支!$G:$G,费用开支!$D:$D,"&gt;="&amp;开支汇总!$B$2,费用开支!$D:$D,"&lt;="&amp;开支汇总!$B$3,费用开支!$E:$E,开支汇总!B8),"")</f>
        <v>0</v>
      </c>
      <c r="D8" s="104">
        <f>IFERROR(SUMIFS(费用开支!$G:$G,费用开支!$D:$D,"&gt;="&amp;开支汇总!$B$2,费用开支!$D:$D,"&lt;="&amp;开支汇总!$B$3,费用开支!$E:$E,开支汇总!B8,费用开支!$L:$L,"公账范畴"),"")</f>
        <v>0</v>
      </c>
      <c r="E8" s="105">
        <f>IFERROR(SUMIFS(费用开支!$G:$G,费用开支!$D:$D,"&gt;="&amp;开支汇总!$B$2,费用开支!$D:$D,"&lt;="&amp;开支汇总!$B$3,费用开支!$E:$E,开支汇总!B8,费用开支!$L:$L,"私账范畴"),"")</f>
        <v>0</v>
      </c>
    </row>
    <row r="9" spans="1:7" ht="17.100000000000001" customHeight="1" x14ac:dyDescent="0.2">
      <c r="A9" s="102">
        <f>参数表!G4+1</f>
        <v>4</v>
      </c>
      <c r="B9" s="103" t="str">
        <f>参数表!H4</f>
        <v>通信费</v>
      </c>
      <c r="C9" s="104">
        <f>IFERROR(SUMIFS(费用开支!$G:$G,费用开支!$D:$D,"&gt;="&amp;开支汇总!$B$2,费用开支!$D:$D,"&lt;="&amp;开支汇总!$B$3,费用开支!$E:$E,开支汇总!B9),"")</f>
        <v>0</v>
      </c>
      <c r="D9" s="104">
        <f>IFERROR(SUMIFS(费用开支!$G:$G,费用开支!$D:$D,"&gt;="&amp;开支汇总!$B$2,费用开支!$D:$D,"&lt;="&amp;开支汇总!$B$3,费用开支!$E:$E,开支汇总!B9,费用开支!$L:$L,"公账范畴"),"")</f>
        <v>0</v>
      </c>
      <c r="E9" s="105">
        <f>IFERROR(SUMIFS(费用开支!$G:$G,费用开支!$D:$D,"&gt;="&amp;开支汇总!$B$2,费用开支!$D:$D,"&lt;="&amp;开支汇总!$B$3,费用开支!$E:$E,开支汇总!B9,费用开支!$L:$L,"私账范畴"),"")</f>
        <v>0</v>
      </c>
    </row>
    <row r="10" spans="1:7" ht="17.100000000000001" customHeight="1" x14ac:dyDescent="0.2">
      <c r="A10" s="102">
        <f>参数表!G5+1</f>
        <v>5</v>
      </c>
      <c r="B10" s="103" t="str">
        <f>参数表!H5</f>
        <v>业务宣传费</v>
      </c>
      <c r="C10" s="104">
        <f>IFERROR(SUMIFS(费用开支!$G:$G,费用开支!$D:$D,"&gt;="&amp;开支汇总!$B$2,费用开支!$D:$D,"&lt;="&amp;开支汇总!$B$3,费用开支!$E:$E,开支汇总!B10),"")</f>
        <v>0</v>
      </c>
      <c r="D10" s="104">
        <f>IFERROR(SUMIFS(费用开支!$G:$G,费用开支!$D:$D,"&gt;="&amp;开支汇总!$B$2,费用开支!$D:$D,"&lt;="&amp;开支汇总!$B$3,费用开支!$E:$E,开支汇总!B10,费用开支!$L:$L,"公账范畴"),"")</f>
        <v>0</v>
      </c>
      <c r="E10" s="105">
        <f>IFERROR(SUMIFS(费用开支!$G:$G,费用开支!$D:$D,"&gt;="&amp;开支汇总!$B$2,费用开支!$D:$D,"&lt;="&amp;开支汇总!$B$3,费用开支!$E:$E,开支汇总!B10,费用开支!$L:$L,"私账范畴"),"")</f>
        <v>0</v>
      </c>
    </row>
    <row r="11" spans="1:7" ht="17.100000000000001" customHeight="1" x14ac:dyDescent="0.2">
      <c r="A11" s="102">
        <f>参数表!G6+1</f>
        <v>6</v>
      </c>
      <c r="B11" s="103" t="str">
        <f>参数表!H6</f>
        <v>广告费</v>
      </c>
      <c r="C11" s="104">
        <f>IFERROR(SUMIFS(费用开支!$G:$G,费用开支!$D:$D,"&gt;="&amp;开支汇总!$B$2,费用开支!$D:$D,"&lt;="&amp;开支汇总!$B$3,费用开支!$E:$E,开支汇总!B11),"")</f>
        <v>0</v>
      </c>
      <c r="D11" s="104">
        <f>IFERROR(SUMIFS(费用开支!$G:$G,费用开支!$D:$D,"&gt;="&amp;开支汇总!$B$2,费用开支!$D:$D,"&lt;="&amp;开支汇总!$B$3,费用开支!$E:$E,开支汇总!B11,费用开支!$L:$L,"公账范畴"),"")</f>
        <v>0</v>
      </c>
      <c r="E11" s="105">
        <f>IFERROR(SUMIFS(费用开支!$G:$G,费用开支!$D:$D,"&gt;="&amp;开支汇总!$B$2,费用开支!$D:$D,"&lt;="&amp;开支汇总!$B$3,费用开支!$E:$E,开支汇总!B11,费用开支!$L:$L,"私账范畴"),"")</f>
        <v>0</v>
      </c>
    </row>
    <row r="12" spans="1:7" ht="17.100000000000001" customHeight="1" x14ac:dyDescent="0.2">
      <c r="A12" s="102">
        <f>参数表!G7+1</f>
        <v>7</v>
      </c>
      <c r="B12" s="103" t="str">
        <f>参数表!H7</f>
        <v>差旅费</v>
      </c>
      <c r="C12" s="104">
        <f>IFERROR(SUMIFS(费用开支!$G:$G,费用开支!$D:$D,"&gt;="&amp;开支汇总!$B$2,费用开支!$D:$D,"&lt;="&amp;开支汇总!$B$3,费用开支!$E:$E,开支汇总!B12),"")</f>
        <v>0</v>
      </c>
      <c r="D12" s="104">
        <f>IFERROR(SUMIFS(费用开支!$G:$G,费用开支!$D:$D,"&gt;="&amp;开支汇总!$B$2,费用开支!$D:$D,"&lt;="&amp;开支汇总!$B$3,费用开支!$E:$E,开支汇总!B12,费用开支!$L:$L,"公账范畴"),"")</f>
        <v>0</v>
      </c>
      <c r="E12" s="105">
        <f>IFERROR(SUMIFS(费用开支!$G:$G,费用开支!$D:$D,"&gt;="&amp;开支汇总!$B$2,费用开支!$D:$D,"&lt;="&amp;开支汇总!$B$3,费用开支!$E:$E,开支汇总!B12,费用开支!$L:$L,"私账范畴"),"")</f>
        <v>0</v>
      </c>
    </row>
    <row r="13" spans="1:7" ht="17.100000000000001" customHeight="1" x14ac:dyDescent="0.2">
      <c r="A13" s="102">
        <f>参数表!G8+1</f>
        <v>8</v>
      </c>
      <c r="B13" s="103" t="str">
        <f>参数表!H8</f>
        <v>水电费</v>
      </c>
      <c r="C13" s="104">
        <f>IFERROR(SUMIFS(费用开支!$G:$G,费用开支!$D:$D,"&gt;="&amp;开支汇总!$B$2,费用开支!$D:$D,"&lt;="&amp;开支汇总!$B$3,费用开支!$E:$E,开支汇总!B13),"")</f>
        <v>0</v>
      </c>
      <c r="D13" s="104">
        <f>IFERROR(SUMIFS(费用开支!$G:$G,费用开支!$D:$D,"&gt;="&amp;开支汇总!$B$2,费用开支!$D:$D,"&lt;="&amp;开支汇总!$B$3,费用开支!$E:$E,开支汇总!B13,费用开支!$L:$L,"公账范畴"),"")</f>
        <v>0</v>
      </c>
      <c r="E13" s="105">
        <f>IFERROR(SUMIFS(费用开支!$G:$G,费用开支!$D:$D,"&gt;="&amp;开支汇总!$B$2,费用开支!$D:$D,"&lt;="&amp;开支汇总!$B$3,费用开支!$E:$E,开支汇总!B13,费用开支!$L:$L,"私账范畴"),"")</f>
        <v>0</v>
      </c>
    </row>
    <row r="14" spans="1:7" ht="17.100000000000001" customHeight="1" x14ac:dyDescent="0.2">
      <c r="A14" s="102">
        <f>参数表!G9+1</f>
        <v>9</v>
      </c>
      <c r="B14" s="103" t="str">
        <f>参数表!H9</f>
        <v>房租</v>
      </c>
      <c r="C14" s="104">
        <f>IFERROR(SUMIFS(费用开支!$G:$G,费用开支!$D:$D,"&gt;="&amp;开支汇总!$B$2,费用开支!$D:$D,"&lt;="&amp;开支汇总!$B$3,费用开支!$E:$E,开支汇总!B14),"")</f>
        <v>0</v>
      </c>
      <c r="D14" s="104">
        <f>IFERROR(SUMIFS(费用开支!$G:$G,费用开支!$D:$D,"&gt;="&amp;开支汇总!$B$2,费用开支!$D:$D,"&lt;="&amp;开支汇总!$B$3,费用开支!$E:$E,开支汇总!B14,费用开支!$L:$L,"公账范畴"),"")</f>
        <v>0</v>
      </c>
      <c r="E14" s="105">
        <f>IFERROR(SUMIFS(费用开支!$G:$G,费用开支!$D:$D,"&gt;="&amp;开支汇总!$B$2,费用开支!$D:$D,"&lt;="&amp;开支汇总!$B$3,费用开支!$E:$E,开支汇总!B14,费用开支!$L:$L,"私账范畴"),"")</f>
        <v>0</v>
      </c>
    </row>
    <row r="15" spans="1:7" ht="17.100000000000001" customHeight="1" x14ac:dyDescent="0.2">
      <c r="A15" s="102">
        <f>参数表!G10+1</f>
        <v>10</v>
      </c>
      <c r="B15" s="103" t="str">
        <f>参数表!H10</f>
        <v>员工就餐</v>
      </c>
      <c r="C15" s="104">
        <f>IFERROR(SUMIFS(费用开支!$G:$G,费用开支!$D:$D,"&gt;="&amp;开支汇总!$B$2,费用开支!$D:$D,"&lt;="&amp;开支汇总!$B$3,费用开支!$E:$E,开支汇总!B15),"")</f>
        <v>0</v>
      </c>
      <c r="D15" s="104">
        <f>IFERROR(SUMIFS(费用开支!$G:$G,费用开支!$D:$D,"&gt;="&amp;开支汇总!$B$2,费用开支!$D:$D,"&lt;="&amp;开支汇总!$B$3,费用开支!$E:$E,开支汇总!B15,费用开支!$L:$L,"公账范畴"),"")</f>
        <v>0</v>
      </c>
      <c r="E15" s="105">
        <f>IFERROR(SUMIFS(费用开支!$G:$G,费用开支!$D:$D,"&gt;="&amp;开支汇总!$B$2,费用开支!$D:$D,"&lt;="&amp;开支汇总!$B$3,费用开支!$E:$E,开支汇总!B15,费用开支!$L:$L,"私账范畴"),"")</f>
        <v>0</v>
      </c>
    </row>
    <row r="16" spans="1:7" ht="17.100000000000001" customHeight="1" x14ac:dyDescent="0.2">
      <c r="A16" s="102">
        <f>参数表!G11+1</f>
        <v>11</v>
      </c>
      <c r="B16" s="103" t="str">
        <f>参数表!H11</f>
        <v>快递物流费</v>
      </c>
      <c r="C16" s="104">
        <f>IFERROR(SUMIFS(费用开支!$G:$G,费用开支!$D:$D,"&gt;="&amp;开支汇总!$B$2,费用开支!$D:$D,"&lt;="&amp;开支汇总!$B$3,费用开支!$E:$E,开支汇总!B16),"")</f>
        <v>0</v>
      </c>
      <c r="D16" s="104">
        <f>IFERROR(SUMIFS(费用开支!$G:$G,费用开支!$D:$D,"&gt;="&amp;开支汇总!$B$2,费用开支!$D:$D,"&lt;="&amp;开支汇总!$B$3,费用开支!$E:$E,开支汇总!B16,费用开支!$L:$L,"公账范畴"),"")</f>
        <v>0</v>
      </c>
      <c r="E16" s="105">
        <f>IFERROR(SUMIFS(费用开支!$G:$G,费用开支!$D:$D,"&gt;="&amp;开支汇总!$B$2,费用开支!$D:$D,"&lt;="&amp;开支汇总!$B$3,费用开支!$E:$E,开支汇总!B16,费用开支!$L:$L,"私账范畴"),"")</f>
        <v>0</v>
      </c>
    </row>
    <row r="17" spans="1:5" ht="17.100000000000001" customHeight="1" x14ac:dyDescent="0.2">
      <c r="A17" s="102">
        <f>参数表!G12+1</f>
        <v>12</v>
      </c>
      <c r="B17" s="103" t="str">
        <f>参数表!H12</f>
        <v>员工培训</v>
      </c>
      <c r="C17" s="104">
        <f>IFERROR(SUMIFS(费用开支!$G:$G,费用开支!$D:$D,"&gt;="&amp;开支汇总!$B$2,费用开支!$D:$D,"&lt;="&amp;开支汇总!$B$3,费用开支!$E:$E,开支汇总!B17),"")</f>
        <v>0</v>
      </c>
      <c r="D17" s="104">
        <f>IFERROR(SUMIFS(费用开支!$G:$G,费用开支!$D:$D,"&gt;="&amp;开支汇总!$B$2,费用开支!$D:$D,"&lt;="&amp;开支汇总!$B$3,费用开支!$E:$E,开支汇总!B17,费用开支!$L:$L,"公账范畴"),"")</f>
        <v>0</v>
      </c>
      <c r="E17" s="105">
        <f>IFERROR(SUMIFS(费用开支!$G:$G,费用开支!$D:$D,"&gt;="&amp;开支汇总!$B$2,费用开支!$D:$D,"&lt;="&amp;开支汇总!$B$3,费用开支!$E:$E,开支汇总!B17,费用开支!$L:$L,"私账范畴"),"")</f>
        <v>0</v>
      </c>
    </row>
    <row r="18" spans="1:5" ht="17.100000000000001" customHeight="1" x14ac:dyDescent="0.2">
      <c r="A18" s="102">
        <f>参数表!G13+1</f>
        <v>13</v>
      </c>
      <c r="B18" s="103" t="str">
        <f>参数表!H13</f>
        <v>车辆使用费</v>
      </c>
      <c r="C18" s="104">
        <f>IFERROR(SUMIFS(费用开支!$G:$G,费用开支!$D:$D,"&gt;="&amp;开支汇总!$B$2,费用开支!$D:$D,"&lt;="&amp;开支汇总!$B$3,费用开支!$E:$E,开支汇总!B18),"")</f>
        <v>0</v>
      </c>
      <c r="D18" s="104">
        <f>IFERROR(SUMIFS(费用开支!$G:$G,费用开支!$D:$D,"&gt;="&amp;开支汇总!$B$2,费用开支!$D:$D,"&lt;="&amp;开支汇总!$B$3,费用开支!$E:$E,开支汇总!B18,费用开支!$L:$L,"公账范畴"),"")</f>
        <v>0</v>
      </c>
      <c r="E18" s="105">
        <f>IFERROR(SUMIFS(费用开支!$G:$G,费用开支!$D:$D,"&gt;="&amp;开支汇总!$B$2,费用开支!$D:$D,"&lt;="&amp;开支汇总!$B$3,费用开支!$E:$E,开支汇总!B18,费用开支!$L:$L,"私账范畴"),"")</f>
        <v>0</v>
      </c>
    </row>
    <row r="19" spans="1:5" ht="17.100000000000001" customHeight="1" x14ac:dyDescent="0.2">
      <c r="A19" s="102">
        <f>参数表!G14+1</f>
        <v>14</v>
      </c>
      <c r="B19" s="103" t="str">
        <f>参数表!H14</f>
        <v>耗用物资</v>
      </c>
      <c r="C19" s="104">
        <f>IFERROR(SUMIFS(费用开支!$G:$G,费用开支!$D:$D,"&gt;="&amp;开支汇总!$B$2,费用开支!$D:$D,"&lt;="&amp;开支汇总!$B$3,费用开支!$E:$E,开支汇总!B19),"")</f>
        <v>0</v>
      </c>
      <c r="D19" s="104">
        <f>IFERROR(SUMIFS(费用开支!$G:$G,费用开支!$D:$D,"&gt;="&amp;开支汇总!$B$2,费用开支!$D:$D,"&lt;="&amp;开支汇总!$B$3,费用开支!$E:$E,开支汇总!B19,费用开支!$L:$L,"公账范畴"),"")</f>
        <v>0</v>
      </c>
      <c r="E19" s="105">
        <f>IFERROR(SUMIFS(费用开支!$G:$G,费用开支!$D:$D,"&gt;="&amp;开支汇总!$B$2,费用开支!$D:$D,"&lt;="&amp;开支汇总!$B$3,费用开支!$E:$E,开支汇总!B19,费用开支!$L:$L,"私账范畴"),"")</f>
        <v>0</v>
      </c>
    </row>
    <row r="20" spans="1:5" ht="17.100000000000001" customHeight="1" x14ac:dyDescent="0.2">
      <c r="A20" s="102">
        <f>参数表!G15+1</f>
        <v>15</v>
      </c>
      <c r="B20" s="103" t="str">
        <f>参数表!H15</f>
        <v>利息支出</v>
      </c>
      <c r="C20" s="104">
        <f>IFERROR(SUMIFS(费用开支!$G:$G,费用开支!$D:$D,"&gt;="&amp;开支汇总!$B$2,费用开支!$D:$D,"&lt;="&amp;开支汇总!$B$3,费用开支!$E:$E,开支汇总!B20),"")</f>
        <v>0</v>
      </c>
      <c r="D20" s="104">
        <f>IFERROR(SUMIFS(费用开支!$G:$G,费用开支!$D:$D,"&gt;="&amp;开支汇总!$B$2,费用开支!$D:$D,"&lt;="&amp;开支汇总!$B$3,费用开支!$E:$E,开支汇总!B20,费用开支!$L:$L,"公账范畴"),"")</f>
        <v>0</v>
      </c>
      <c r="E20" s="105">
        <f>IFERROR(SUMIFS(费用开支!$G:$G,费用开支!$D:$D,"&gt;="&amp;开支汇总!$B$2,费用开支!$D:$D,"&lt;="&amp;开支汇总!$B$3,费用开支!$E:$E,开支汇总!B20,费用开支!$L:$L,"私账范畴"),"")</f>
        <v>0</v>
      </c>
    </row>
    <row r="21" spans="1:5" ht="17.100000000000001" customHeight="1" x14ac:dyDescent="0.2">
      <c r="A21" s="102">
        <f>参数表!G16+1</f>
        <v>16</v>
      </c>
      <c r="B21" s="103" t="str">
        <f>参数表!H16</f>
        <v>交易手续费</v>
      </c>
      <c r="C21" s="104">
        <f>IFERROR(SUMIFS(费用开支!$G:$G,费用开支!$D:$D,"&gt;="&amp;开支汇总!$B$2,费用开支!$D:$D,"&lt;="&amp;开支汇总!$B$3,费用开支!$E:$E,开支汇总!B21),"")</f>
        <v>0</v>
      </c>
      <c r="D21" s="104">
        <f>IFERROR(SUMIFS(费用开支!$G:$G,费用开支!$D:$D,"&gt;="&amp;开支汇总!$B$2,费用开支!$D:$D,"&lt;="&amp;开支汇总!$B$3,费用开支!$E:$E,开支汇总!B21,费用开支!$L:$L,"公账范畴"),"")</f>
        <v>0</v>
      </c>
      <c r="E21" s="105">
        <f>IFERROR(SUMIFS(费用开支!$G:$G,费用开支!$D:$D,"&gt;="&amp;开支汇总!$B$2,费用开支!$D:$D,"&lt;="&amp;开支汇总!$B$3,费用开支!$E:$E,开支汇总!B21,费用开支!$L:$L,"私账范畴"),"")</f>
        <v>0</v>
      </c>
    </row>
    <row r="22" spans="1:5" ht="17.100000000000001" customHeight="1" x14ac:dyDescent="0.2">
      <c r="A22" s="102">
        <f>参数表!G17+1</f>
        <v>17</v>
      </c>
      <c r="B22" s="103" t="str">
        <f>参数表!H17</f>
        <v>银行收费</v>
      </c>
      <c r="C22" s="104">
        <f>IFERROR(SUMIFS(费用开支!$G:$G,费用开支!$D:$D,"&gt;="&amp;开支汇总!$B$2,费用开支!$D:$D,"&lt;="&amp;开支汇总!$B$3,费用开支!$E:$E,开支汇总!B22),"")</f>
        <v>0</v>
      </c>
      <c r="D22" s="104">
        <f>IFERROR(SUMIFS(费用开支!$G:$G,费用开支!$D:$D,"&gt;="&amp;开支汇总!$B$2,费用开支!$D:$D,"&lt;="&amp;开支汇总!$B$3,费用开支!$E:$E,开支汇总!B22,费用开支!$L:$L,"公账范畴"),"")</f>
        <v>0</v>
      </c>
      <c r="E22" s="105">
        <f>IFERROR(SUMIFS(费用开支!$G:$G,费用开支!$D:$D,"&gt;="&amp;开支汇总!$B$2,费用开支!$D:$D,"&lt;="&amp;开支汇总!$B$3,费用开支!$E:$E,开支汇总!B22,费用开支!$L:$L,"私账范畴"),"")</f>
        <v>0</v>
      </c>
    </row>
    <row r="23" spans="1:5" ht="17.100000000000001" customHeight="1" x14ac:dyDescent="0.2">
      <c r="A23" s="102">
        <f>参数表!G18+1</f>
        <v>18</v>
      </c>
      <c r="B23" s="103">
        <f>参数表!H18</f>
        <v>0</v>
      </c>
      <c r="C23" s="104">
        <f>IFERROR(SUMIFS(费用开支!$G:$G,费用开支!$D:$D,"&gt;="&amp;开支汇总!$B$2,费用开支!$D:$D,"&lt;="&amp;开支汇总!$B$3,费用开支!$E:$E,开支汇总!B23),"")</f>
        <v>0</v>
      </c>
      <c r="D23" s="104">
        <f>IFERROR(SUMIFS(费用开支!$G:$G,费用开支!$D:$D,"&gt;="&amp;开支汇总!$B$2,费用开支!$D:$D,"&lt;="&amp;开支汇总!$B$3,费用开支!$E:$E,开支汇总!B23,费用开支!$L:$L,"公账范畴"),"")</f>
        <v>0</v>
      </c>
      <c r="E23" s="105">
        <f>IFERROR(SUMIFS(费用开支!$G:$G,费用开支!$D:$D,"&gt;="&amp;开支汇总!$B$2,费用开支!$D:$D,"&lt;="&amp;开支汇总!$B$3,费用开支!$E:$E,开支汇总!B23,费用开支!$L:$L,"私账范畴"),"")</f>
        <v>0</v>
      </c>
    </row>
    <row r="24" spans="1:5" ht="17.100000000000001" customHeight="1" x14ac:dyDescent="0.2">
      <c r="A24" s="102">
        <f>参数表!G19+1</f>
        <v>19</v>
      </c>
      <c r="B24" s="103">
        <f>参数表!H19</f>
        <v>0</v>
      </c>
      <c r="C24" s="104">
        <f>IFERROR(SUMIFS(费用开支!$G:$G,费用开支!$D:$D,"&gt;="&amp;开支汇总!$B$2,费用开支!$D:$D,"&lt;="&amp;开支汇总!$B$3,费用开支!$E:$E,开支汇总!B24),"")</f>
        <v>0</v>
      </c>
      <c r="D24" s="104">
        <f>IFERROR(SUMIFS(费用开支!$G:$G,费用开支!$D:$D,"&gt;="&amp;开支汇总!$B$2,费用开支!$D:$D,"&lt;="&amp;开支汇总!$B$3,费用开支!$E:$E,开支汇总!B24,费用开支!$L:$L,"公账范畴"),"")</f>
        <v>0</v>
      </c>
      <c r="E24" s="105">
        <f>IFERROR(SUMIFS(费用开支!$G:$G,费用开支!$D:$D,"&gt;="&amp;开支汇总!$B$2,费用开支!$D:$D,"&lt;="&amp;开支汇总!$B$3,费用开支!$E:$E,开支汇总!B24,费用开支!$L:$L,"私账范畴"),"")</f>
        <v>0</v>
      </c>
    </row>
    <row r="25" spans="1:5" ht="17.100000000000001" customHeight="1" x14ac:dyDescent="0.2">
      <c r="A25" s="102">
        <f>参数表!G20+1</f>
        <v>20</v>
      </c>
      <c r="B25" s="103">
        <f>参数表!H20</f>
        <v>0</v>
      </c>
      <c r="C25" s="104">
        <f>IFERROR(SUMIFS(费用开支!$G:$G,费用开支!$D:$D,"&gt;="&amp;开支汇总!$B$2,费用开支!$D:$D,"&lt;="&amp;开支汇总!$B$3,费用开支!$E:$E,开支汇总!B25),"")</f>
        <v>0</v>
      </c>
      <c r="D25" s="104">
        <f>IFERROR(SUMIFS(费用开支!$G:$G,费用开支!$D:$D,"&gt;="&amp;开支汇总!$B$2,费用开支!$D:$D,"&lt;="&amp;开支汇总!$B$3,费用开支!$E:$E,开支汇总!B25,费用开支!$L:$L,"公账范畴"),"")</f>
        <v>0</v>
      </c>
      <c r="E25" s="105">
        <f>IFERROR(SUMIFS(费用开支!$G:$G,费用开支!$D:$D,"&gt;="&amp;开支汇总!$B$2,费用开支!$D:$D,"&lt;="&amp;开支汇总!$B$3,费用开支!$E:$E,开支汇总!B25,费用开支!$L:$L,"私账范畴"),"")</f>
        <v>0</v>
      </c>
    </row>
    <row r="26" spans="1:5" ht="17.100000000000001" customHeight="1" x14ac:dyDescent="0.2">
      <c r="A26" s="102">
        <f>参数表!G21+1</f>
        <v>21</v>
      </c>
      <c r="B26" s="103">
        <f>参数表!H21</f>
        <v>0</v>
      </c>
      <c r="C26" s="104">
        <f>IFERROR(SUMIFS(费用开支!$G:$G,费用开支!$D:$D,"&gt;="&amp;开支汇总!$B$2,费用开支!$D:$D,"&lt;="&amp;开支汇总!$B$3,费用开支!$E:$E,开支汇总!B26),"")</f>
        <v>0</v>
      </c>
      <c r="D26" s="104">
        <f>IFERROR(SUMIFS(费用开支!$G:$G,费用开支!$D:$D,"&gt;="&amp;开支汇总!$B$2,费用开支!$D:$D,"&lt;="&amp;开支汇总!$B$3,费用开支!$E:$E,开支汇总!B26,费用开支!$L:$L,"公账范畴"),"")</f>
        <v>0</v>
      </c>
      <c r="E26" s="105">
        <f>IFERROR(SUMIFS(费用开支!$G:$G,费用开支!$D:$D,"&gt;="&amp;开支汇总!$B$2,费用开支!$D:$D,"&lt;="&amp;开支汇总!$B$3,费用开支!$E:$E,开支汇总!B26,费用开支!$L:$L,"私账范畴"),"")</f>
        <v>0</v>
      </c>
    </row>
    <row r="27" spans="1:5" ht="17.100000000000001" customHeight="1" x14ac:dyDescent="0.2">
      <c r="A27" s="102">
        <f>参数表!G22+1</f>
        <v>22</v>
      </c>
      <c r="B27" s="103">
        <f>参数表!H22</f>
        <v>0</v>
      </c>
      <c r="C27" s="104">
        <f>IFERROR(SUMIFS(费用开支!$G:$G,费用开支!$D:$D,"&gt;="&amp;开支汇总!$B$2,费用开支!$D:$D,"&lt;="&amp;开支汇总!$B$3,费用开支!$E:$E,开支汇总!B27),"")</f>
        <v>0</v>
      </c>
      <c r="D27" s="104">
        <f>IFERROR(SUMIFS(费用开支!$G:$G,费用开支!$D:$D,"&gt;="&amp;开支汇总!$B$2,费用开支!$D:$D,"&lt;="&amp;开支汇总!$B$3,费用开支!$E:$E,开支汇总!B27,费用开支!$L:$L,"公账范畴"),"")</f>
        <v>0</v>
      </c>
      <c r="E27" s="105">
        <f>IFERROR(SUMIFS(费用开支!$G:$G,费用开支!$D:$D,"&gt;="&amp;开支汇总!$B$2,费用开支!$D:$D,"&lt;="&amp;开支汇总!$B$3,费用开支!$E:$E,开支汇总!B27,费用开支!$L:$L,"私账范畴"),"")</f>
        <v>0</v>
      </c>
    </row>
    <row r="28" spans="1:5" ht="17.100000000000001" customHeight="1" x14ac:dyDescent="0.2">
      <c r="A28" s="102">
        <f>参数表!G23+1</f>
        <v>23</v>
      </c>
      <c r="B28" s="103">
        <f>参数表!H23</f>
        <v>0</v>
      </c>
      <c r="C28" s="104">
        <f>IFERROR(SUMIFS(费用开支!$G:$G,费用开支!$D:$D,"&gt;="&amp;开支汇总!$B$2,费用开支!$D:$D,"&lt;="&amp;开支汇总!$B$3,费用开支!$E:$E,开支汇总!B28),"")</f>
        <v>0</v>
      </c>
      <c r="D28" s="104">
        <f>IFERROR(SUMIFS(费用开支!$G:$G,费用开支!$D:$D,"&gt;="&amp;开支汇总!$B$2,费用开支!$D:$D,"&lt;="&amp;开支汇总!$B$3,费用开支!$E:$E,开支汇总!B28,费用开支!$L:$L,"公账范畴"),"")</f>
        <v>0</v>
      </c>
      <c r="E28" s="105">
        <f>IFERROR(SUMIFS(费用开支!$G:$G,费用开支!$D:$D,"&gt;="&amp;开支汇总!$B$2,费用开支!$D:$D,"&lt;="&amp;开支汇总!$B$3,费用开支!$E:$E,开支汇总!B28,费用开支!$L:$L,"私账范畴"),"")</f>
        <v>0</v>
      </c>
    </row>
    <row r="29" spans="1:5" ht="17.100000000000001" customHeight="1" x14ac:dyDescent="0.2">
      <c r="A29" s="102">
        <f>参数表!G24+1</f>
        <v>24</v>
      </c>
      <c r="B29" s="103">
        <f>参数表!H24</f>
        <v>0</v>
      </c>
      <c r="C29" s="104">
        <f>IFERROR(SUMIFS(费用开支!$G:$G,费用开支!$D:$D,"&gt;="&amp;开支汇总!$B$2,费用开支!$D:$D,"&lt;="&amp;开支汇总!$B$3,费用开支!$E:$E,开支汇总!B29),"")</f>
        <v>0</v>
      </c>
      <c r="D29" s="104">
        <f>IFERROR(SUMIFS(费用开支!$G:$G,费用开支!$D:$D,"&gt;="&amp;开支汇总!$B$2,费用开支!$D:$D,"&lt;="&amp;开支汇总!$B$3,费用开支!$E:$E,开支汇总!B29,费用开支!$L:$L,"公账范畴"),"")</f>
        <v>0</v>
      </c>
      <c r="E29" s="105">
        <f>IFERROR(SUMIFS(费用开支!$G:$G,费用开支!$D:$D,"&gt;="&amp;开支汇总!$B$2,费用开支!$D:$D,"&lt;="&amp;开支汇总!$B$3,费用开支!$E:$E,开支汇总!B29,费用开支!$L:$L,"私账范畴"),"")</f>
        <v>0</v>
      </c>
    </row>
    <row r="30" spans="1:5" ht="17.100000000000001" customHeight="1" x14ac:dyDescent="0.2">
      <c r="A30" s="102">
        <f>参数表!G25+1</f>
        <v>25</v>
      </c>
      <c r="B30" s="103">
        <f>参数表!H25</f>
        <v>0</v>
      </c>
      <c r="C30" s="104">
        <f>IFERROR(SUMIFS(费用开支!$G:$G,费用开支!$D:$D,"&gt;="&amp;开支汇总!$B$2,费用开支!$D:$D,"&lt;="&amp;开支汇总!$B$3,费用开支!$E:$E,开支汇总!B30),"")</f>
        <v>0</v>
      </c>
      <c r="D30" s="104">
        <f>IFERROR(SUMIFS(费用开支!$G:$G,费用开支!$D:$D,"&gt;="&amp;开支汇总!$B$2,费用开支!$D:$D,"&lt;="&amp;开支汇总!$B$3,费用开支!$E:$E,开支汇总!B30,费用开支!$L:$L,"公账范畴"),"")</f>
        <v>0</v>
      </c>
      <c r="E30" s="105">
        <f>IFERROR(SUMIFS(费用开支!$G:$G,费用开支!$D:$D,"&gt;="&amp;开支汇总!$B$2,费用开支!$D:$D,"&lt;="&amp;开支汇总!$B$3,费用开支!$E:$E,开支汇总!B30,费用开支!$L:$L,"私账范畴"),"")</f>
        <v>0</v>
      </c>
    </row>
    <row r="31" spans="1:5" ht="17.100000000000001" customHeight="1" x14ac:dyDescent="0.2">
      <c r="A31" s="102">
        <f>参数表!G26+1</f>
        <v>26</v>
      </c>
      <c r="B31" s="103">
        <f>参数表!H26</f>
        <v>0</v>
      </c>
      <c r="C31" s="104">
        <f>IFERROR(SUMIFS(费用开支!$G:$G,费用开支!$D:$D,"&gt;="&amp;开支汇总!$B$2,费用开支!$D:$D,"&lt;="&amp;开支汇总!$B$3,费用开支!$E:$E,开支汇总!B31),"")</f>
        <v>0</v>
      </c>
      <c r="D31" s="104">
        <f>IFERROR(SUMIFS(费用开支!$G:$G,费用开支!$D:$D,"&gt;="&amp;开支汇总!$B$2,费用开支!$D:$D,"&lt;="&amp;开支汇总!$B$3,费用开支!$E:$E,开支汇总!B31,费用开支!$L:$L,"公账范畴"),"")</f>
        <v>0</v>
      </c>
      <c r="E31" s="105">
        <f>IFERROR(SUMIFS(费用开支!$G:$G,费用开支!$D:$D,"&gt;="&amp;开支汇总!$B$2,费用开支!$D:$D,"&lt;="&amp;开支汇总!$B$3,费用开支!$E:$E,开支汇总!B31,费用开支!$L:$L,"私账范畴"),"")</f>
        <v>0</v>
      </c>
    </row>
    <row r="32" spans="1:5" ht="17.100000000000001" customHeight="1" x14ac:dyDescent="0.2">
      <c r="A32" s="102">
        <f>参数表!G27+1</f>
        <v>27</v>
      </c>
      <c r="B32" s="103">
        <f>参数表!H27</f>
        <v>0</v>
      </c>
      <c r="C32" s="104">
        <f>IFERROR(SUMIFS(费用开支!$G:$G,费用开支!$D:$D,"&gt;="&amp;开支汇总!$B$2,费用开支!$D:$D,"&lt;="&amp;开支汇总!$B$3,费用开支!$E:$E,开支汇总!B32),"")</f>
        <v>0</v>
      </c>
      <c r="D32" s="104">
        <f>IFERROR(SUMIFS(费用开支!$G:$G,费用开支!$D:$D,"&gt;="&amp;开支汇总!$B$2,费用开支!$D:$D,"&lt;="&amp;开支汇总!$B$3,费用开支!$E:$E,开支汇总!B32,费用开支!$L:$L,"公账范畴"),"")</f>
        <v>0</v>
      </c>
      <c r="E32" s="105">
        <f>IFERROR(SUMIFS(费用开支!$G:$G,费用开支!$D:$D,"&gt;="&amp;开支汇总!$B$2,费用开支!$D:$D,"&lt;="&amp;开支汇总!$B$3,费用开支!$E:$E,开支汇总!B32,费用开支!$L:$L,"私账范畴"),"")</f>
        <v>0</v>
      </c>
    </row>
    <row r="33" spans="1:5" ht="17.100000000000001" customHeight="1" x14ac:dyDescent="0.2">
      <c r="A33" s="102">
        <f>参数表!G28+1</f>
        <v>28</v>
      </c>
      <c r="B33" s="103">
        <f>参数表!H28</f>
        <v>0</v>
      </c>
      <c r="C33" s="104">
        <f>IFERROR(SUMIFS(费用开支!$G:$G,费用开支!$D:$D,"&gt;="&amp;开支汇总!$B$2,费用开支!$D:$D,"&lt;="&amp;开支汇总!$B$3,费用开支!$E:$E,开支汇总!B33),"")</f>
        <v>0</v>
      </c>
      <c r="D33" s="104">
        <f>IFERROR(SUMIFS(费用开支!$G:$G,费用开支!$D:$D,"&gt;="&amp;开支汇总!$B$2,费用开支!$D:$D,"&lt;="&amp;开支汇总!$B$3,费用开支!$E:$E,开支汇总!B33,费用开支!$L:$L,"公账范畴"),"")</f>
        <v>0</v>
      </c>
      <c r="E33" s="105">
        <f>IFERROR(SUMIFS(费用开支!$G:$G,费用开支!$D:$D,"&gt;="&amp;开支汇总!$B$2,费用开支!$D:$D,"&lt;="&amp;开支汇总!$B$3,费用开支!$E:$E,开支汇总!B33,费用开支!$L:$L,"私账范畴"),"")</f>
        <v>0</v>
      </c>
    </row>
    <row r="34" spans="1:5" ht="17.100000000000001" customHeight="1" x14ac:dyDescent="0.2">
      <c r="A34" s="102">
        <f>参数表!G29+1</f>
        <v>29</v>
      </c>
      <c r="B34" s="103">
        <f>参数表!H29</f>
        <v>0</v>
      </c>
      <c r="C34" s="104">
        <f>IFERROR(SUMIFS(费用开支!$G:$G,费用开支!$D:$D,"&gt;="&amp;开支汇总!$B$2,费用开支!$D:$D,"&lt;="&amp;开支汇总!$B$3,费用开支!$E:$E,开支汇总!B34),"")</f>
        <v>0</v>
      </c>
      <c r="D34" s="104">
        <f>IFERROR(SUMIFS(费用开支!$G:$G,费用开支!$D:$D,"&gt;="&amp;开支汇总!$B$2,费用开支!$D:$D,"&lt;="&amp;开支汇总!$B$3,费用开支!$E:$E,开支汇总!B34,费用开支!$L:$L,"公账范畴"),"")</f>
        <v>0</v>
      </c>
      <c r="E34" s="105">
        <f>IFERROR(SUMIFS(费用开支!$G:$G,费用开支!$D:$D,"&gt;="&amp;开支汇总!$B$2,费用开支!$D:$D,"&lt;="&amp;开支汇总!$B$3,费用开支!$E:$E,开支汇总!B34,费用开支!$L:$L,"私账范畴"),"")</f>
        <v>0</v>
      </c>
    </row>
    <row r="35" spans="1:5" ht="17.100000000000001" customHeight="1" x14ac:dyDescent="0.2">
      <c r="A35" s="102">
        <f>参数表!G30+1</f>
        <v>30</v>
      </c>
      <c r="B35" s="103">
        <f>参数表!H30</f>
        <v>0</v>
      </c>
      <c r="C35" s="104">
        <f>IFERROR(SUMIFS(费用开支!$G:$G,费用开支!$D:$D,"&gt;="&amp;开支汇总!$B$2,费用开支!$D:$D,"&lt;="&amp;开支汇总!$B$3,费用开支!$E:$E,开支汇总!B35),"")</f>
        <v>0</v>
      </c>
      <c r="D35" s="104">
        <f>IFERROR(SUMIFS(费用开支!$G:$G,费用开支!$D:$D,"&gt;="&amp;开支汇总!$B$2,费用开支!$D:$D,"&lt;="&amp;开支汇总!$B$3,费用开支!$E:$E,开支汇总!B35,费用开支!$L:$L,"公账范畴"),"")</f>
        <v>0</v>
      </c>
      <c r="E35" s="105">
        <f>IFERROR(SUMIFS(费用开支!$G:$G,费用开支!$D:$D,"&gt;="&amp;开支汇总!$B$2,费用开支!$D:$D,"&lt;="&amp;开支汇总!$B$3,费用开支!$E:$E,开支汇总!B35,费用开支!$L:$L,"私账范畴"),"")</f>
        <v>0</v>
      </c>
    </row>
    <row r="36" spans="1:5" ht="17.100000000000001" customHeight="1" x14ac:dyDescent="0.2">
      <c r="A36" s="102">
        <f>参数表!G31+1</f>
        <v>31</v>
      </c>
      <c r="B36" s="103">
        <f>参数表!H31</f>
        <v>0</v>
      </c>
      <c r="C36" s="104">
        <f>IFERROR(SUMIFS(费用开支!$G:$G,费用开支!$D:$D,"&gt;="&amp;开支汇总!$B$2,费用开支!$D:$D,"&lt;="&amp;开支汇总!$B$3,费用开支!$E:$E,开支汇总!B36),"")</f>
        <v>0</v>
      </c>
      <c r="D36" s="104">
        <f>IFERROR(SUMIFS(费用开支!$G:$G,费用开支!$D:$D,"&gt;="&amp;开支汇总!$B$2,费用开支!$D:$D,"&lt;="&amp;开支汇总!$B$3,费用开支!$E:$E,开支汇总!B36,费用开支!$L:$L,"公账范畴"),"")</f>
        <v>0</v>
      </c>
      <c r="E36" s="105">
        <f>IFERROR(SUMIFS(费用开支!$G:$G,费用开支!$D:$D,"&gt;="&amp;开支汇总!$B$2,费用开支!$D:$D,"&lt;="&amp;开支汇总!$B$3,费用开支!$E:$E,开支汇总!B36,费用开支!$L:$L,"私账范畴"),"")</f>
        <v>0</v>
      </c>
    </row>
    <row r="37" spans="1:5" ht="17.100000000000001" customHeight="1" x14ac:dyDescent="0.2">
      <c r="A37" s="102">
        <f>参数表!G32+1</f>
        <v>32</v>
      </c>
      <c r="B37" s="103">
        <f>参数表!H32</f>
        <v>0</v>
      </c>
      <c r="C37" s="104">
        <f>IFERROR(SUMIFS(费用开支!$G:$G,费用开支!$D:$D,"&gt;="&amp;开支汇总!$B$2,费用开支!$D:$D,"&lt;="&amp;开支汇总!$B$3,费用开支!$E:$E,开支汇总!B37),"")</f>
        <v>0</v>
      </c>
      <c r="D37" s="104">
        <f>IFERROR(SUMIFS(费用开支!$G:$G,费用开支!$D:$D,"&gt;="&amp;开支汇总!$B$2,费用开支!$D:$D,"&lt;="&amp;开支汇总!$B$3,费用开支!$E:$E,开支汇总!B37,费用开支!$L:$L,"公账范畴"),"")</f>
        <v>0</v>
      </c>
      <c r="E37" s="105">
        <f>IFERROR(SUMIFS(费用开支!$G:$G,费用开支!$D:$D,"&gt;="&amp;开支汇总!$B$2,费用开支!$D:$D,"&lt;="&amp;开支汇总!$B$3,费用开支!$E:$E,开支汇总!B37,费用开支!$L:$L,"私账范畴"),"")</f>
        <v>0</v>
      </c>
    </row>
    <row r="38" spans="1:5" ht="17.100000000000001" customHeight="1" x14ac:dyDescent="0.2">
      <c r="A38" s="102">
        <f>参数表!G33+1</f>
        <v>33</v>
      </c>
      <c r="B38" s="103">
        <f>参数表!H33</f>
        <v>0</v>
      </c>
      <c r="C38" s="104">
        <f>IFERROR(SUMIFS(费用开支!$G:$G,费用开支!$D:$D,"&gt;="&amp;开支汇总!$B$2,费用开支!$D:$D,"&lt;="&amp;开支汇总!$B$3,费用开支!$E:$E,开支汇总!B38),"")</f>
        <v>0</v>
      </c>
      <c r="D38" s="104">
        <f>IFERROR(SUMIFS(费用开支!$G:$G,费用开支!$D:$D,"&gt;="&amp;开支汇总!$B$2,费用开支!$D:$D,"&lt;="&amp;开支汇总!$B$3,费用开支!$E:$E,开支汇总!B38,费用开支!$L:$L,"公账范畴"),"")</f>
        <v>0</v>
      </c>
      <c r="E38" s="105">
        <f>IFERROR(SUMIFS(费用开支!$G:$G,费用开支!$D:$D,"&gt;="&amp;开支汇总!$B$2,费用开支!$D:$D,"&lt;="&amp;开支汇总!$B$3,费用开支!$E:$E,开支汇总!B38,费用开支!$L:$L,"私账范畴"),"")</f>
        <v>0</v>
      </c>
    </row>
    <row r="39" spans="1:5" ht="17.100000000000001" customHeight="1" x14ac:dyDescent="0.2">
      <c r="A39" s="102">
        <f>参数表!G34+1</f>
        <v>34</v>
      </c>
      <c r="B39" s="103">
        <f>参数表!H34</f>
        <v>0</v>
      </c>
      <c r="C39" s="104">
        <f>IFERROR(SUMIFS(费用开支!$G:$G,费用开支!$D:$D,"&gt;="&amp;开支汇总!$B$2,费用开支!$D:$D,"&lt;="&amp;开支汇总!$B$3,费用开支!$E:$E,开支汇总!B39),"")</f>
        <v>0</v>
      </c>
      <c r="D39" s="104">
        <f>IFERROR(SUMIFS(费用开支!$G:$G,费用开支!$D:$D,"&gt;="&amp;开支汇总!$B$2,费用开支!$D:$D,"&lt;="&amp;开支汇总!$B$3,费用开支!$E:$E,开支汇总!B39,费用开支!$L:$L,"公账范畴"),"")</f>
        <v>0</v>
      </c>
      <c r="E39" s="105">
        <f>IFERROR(SUMIFS(费用开支!$G:$G,费用开支!$D:$D,"&gt;="&amp;开支汇总!$B$2,费用开支!$D:$D,"&lt;="&amp;开支汇总!$B$3,费用开支!$E:$E,开支汇总!B39,费用开支!$L:$L,"私账范畴"),"")</f>
        <v>0</v>
      </c>
    </row>
    <row r="40" spans="1:5" ht="17.100000000000001" customHeight="1" x14ac:dyDescent="0.2">
      <c r="A40" s="102">
        <f>参数表!G35+1</f>
        <v>35</v>
      </c>
      <c r="B40" s="103">
        <f>参数表!H35</f>
        <v>0</v>
      </c>
      <c r="C40" s="104">
        <f>IFERROR(SUMIFS(费用开支!$G:$G,费用开支!$D:$D,"&gt;="&amp;开支汇总!$B$2,费用开支!$D:$D,"&lt;="&amp;开支汇总!$B$3,费用开支!$E:$E,开支汇总!B40),"")</f>
        <v>0</v>
      </c>
      <c r="D40" s="104">
        <f>IFERROR(SUMIFS(费用开支!$G:$G,费用开支!$D:$D,"&gt;="&amp;开支汇总!$B$2,费用开支!$D:$D,"&lt;="&amp;开支汇总!$B$3,费用开支!$E:$E,开支汇总!B40,费用开支!$L:$L,"公账范畴"),"")</f>
        <v>0</v>
      </c>
      <c r="E40" s="105">
        <f>IFERROR(SUMIFS(费用开支!$G:$G,费用开支!$D:$D,"&gt;="&amp;开支汇总!$B$2,费用开支!$D:$D,"&lt;="&amp;开支汇总!$B$3,费用开支!$E:$E,开支汇总!B40,费用开支!$L:$L,"私账范畴"),"")</f>
        <v>0</v>
      </c>
    </row>
    <row r="41" spans="1:5" ht="17.100000000000001" customHeight="1" x14ac:dyDescent="0.2">
      <c r="A41" s="102">
        <f>参数表!G36+1</f>
        <v>36</v>
      </c>
      <c r="B41" s="103">
        <f>参数表!H36</f>
        <v>0</v>
      </c>
      <c r="C41" s="104">
        <f>IFERROR(SUMIFS(费用开支!$G:$G,费用开支!$D:$D,"&gt;="&amp;开支汇总!$B$2,费用开支!$D:$D,"&lt;="&amp;开支汇总!$B$3,费用开支!$E:$E,开支汇总!B41),"")</f>
        <v>0</v>
      </c>
      <c r="D41" s="104">
        <f>IFERROR(SUMIFS(费用开支!$G:$G,费用开支!$D:$D,"&gt;="&amp;开支汇总!$B$2,费用开支!$D:$D,"&lt;="&amp;开支汇总!$B$3,费用开支!$E:$E,开支汇总!B41,费用开支!$L:$L,"公账范畴"),"")</f>
        <v>0</v>
      </c>
      <c r="E41" s="105">
        <f>IFERROR(SUMIFS(费用开支!$G:$G,费用开支!$D:$D,"&gt;="&amp;开支汇总!$B$2,费用开支!$D:$D,"&lt;="&amp;开支汇总!$B$3,费用开支!$E:$E,开支汇总!B41,费用开支!$L:$L,"私账范畴"),"")</f>
        <v>0</v>
      </c>
    </row>
    <row r="42" spans="1:5" ht="17.100000000000001" customHeight="1" x14ac:dyDescent="0.2">
      <c r="A42" s="102">
        <f>参数表!G37+1</f>
        <v>37</v>
      </c>
      <c r="B42" s="103">
        <f>参数表!H37</f>
        <v>0</v>
      </c>
      <c r="C42" s="104">
        <f>IFERROR(SUMIFS(费用开支!$G:$G,费用开支!$D:$D,"&gt;="&amp;开支汇总!$B$2,费用开支!$D:$D,"&lt;="&amp;开支汇总!$B$3,费用开支!$E:$E,开支汇总!B42),"")</f>
        <v>0</v>
      </c>
      <c r="D42" s="104">
        <f>IFERROR(SUMIFS(费用开支!$G:$G,费用开支!$D:$D,"&gt;="&amp;开支汇总!$B$2,费用开支!$D:$D,"&lt;="&amp;开支汇总!$B$3,费用开支!$E:$E,开支汇总!B42,费用开支!$L:$L,"公账范畴"),"")</f>
        <v>0</v>
      </c>
      <c r="E42" s="105">
        <f>IFERROR(SUMIFS(费用开支!$G:$G,费用开支!$D:$D,"&gt;="&amp;开支汇总!$B$2,费用开支!$D:$D,"&lt;="&amp;开支汇总!$B$3,费用开支!$E:$E,开支汇总!B42,费用开支!$L:$L,"私账范畴"),"")</f>
        <v>0</v>
      </c>
    </row>
    <row r="43" spans="1:5" ht="17.100000000000001" customHeight="1" x14ac:dyDescent="0.2">
      <c r="A43" s="102">
        <f>参数表!G38+1</f>
        <v>38</v>
      </c>
      <c r="B43" s="103">
        <f>参数表!H38</f>
        <v>0</v>
      </c>
      <c r="C43" s="104">
        <f>IFERROR(SUMIFS(费用开支!$G:$G,费用开支!$D:$D,"&gt;="&amp;开支汇总!$B$2,费用开支!$D:$D,"&lt;="&amp;开支汇总!$B$3,费用开支!$E:$E,开支汇总!B43),"")</f>
        <v>0</v>
      </c>
      <c r="D43" s="104">
        <f>IFERROR(SUMIFS(费用开支!$G:$G,费用开支!$D:$D,"&gt;="&amp;开支汇总!$B$2,费用开支!$D:$D,"&lt;="&amp;开支汇总!$B$3,费用开支!$E:$E,开支汇总!B43,费用开支!$L:$L,"公账范畴"),"")</f>
        <v>0</v>
      </c>
      <c r="E43" s="105">
        <f>IFERROR(SUMIFS(费用开支!$G:$G,费用开支!$D:$D,"&gt;="&amp;开支汇总!$B$2,费用开支!$D:$D,"&lt;="&amp;开支汇总!$B$3,费用开支!$E:$E,开支汇总!B43,费用开支!$L:$L,"私账范畴"),"")</f>
        <v>0</v>
      </c>
    </row>
    <row r="44" spans="1:5" ht="17.100000000000001" customHeight="1" x14ac:dyDescent="0.2">
      <c r="A44" s="102">
        <f>参数表!G39+1</f>
        <v>39</v>
      </c>
      <c r="B44" s="103">
        <f>参数表!H39</f>
        <v>0</v>
      </c>
      <c r="C44" s="104">
        <f>IFERROR(SUMIFS(费用开支!$G:$G,费用开支!$D:$D,"&gt;="&amp;开支汇总!$B$2,费用开支!$D:$D,"&lt;="&amp;开支汇总!$B$3,费用开支!$E:$E,开支汇总!B44),"")</f>
        <v>0</v>
      </c>
      <c r="D44" s="104">
        <f>IFERROR(SUMIFS(费用开支!$G:$G,费用开支!$D:$D,"&gt;="&amp;开支汇总!$B$2,费用开支!$D:$D,"&lt;="&amp;开支汇总!$B$3,费用开支!$E:$E,开支汇总!B44,费用开支!$L:$L,"公账范畴"),"")</f>
        <v>0</v>
      </c>
      <c r="E44" s="105">
        <f>IFERROR(SUMIFS(费用开支!$G:$G,费用开支!$D:$D,"&gt;="&amp;开支汇总!$B$2,费用开支!$D:$D,"&lt;="&amp;开支汇总!$B$3,费用开支!$E:$E,开支汇总!B44,费用开支!$L:$L,"私账范畴"),"")</f>
        <v>0</v>
      </c>
    </row>
    <row r="45" spans="1:5" ht="17.100000000000001" customHeight="1" x14ac:dyDescent="0.2">
      <c r="A45" s="102">
        <f>参数表!G40+1</f>
        <v>40</v>
      </c>
      <c r="B45" s="103">
        <f>参数表!H40</f>
        <v>0</v>
      </c>
      <c r="C45" s="104">
        <f>IFERROR(SUMIFS(费用开支!$G:$G,费用开支!$D:$D,"&gt;="&amp;开支汇总!$B$2,费用开支!$D:$D,"&lt;="&amp;开支汇总!$B$3,费用开支!$E:$E,开支汇总!B45),"")</f>
        <v>0</v>
      </c>
      <c r="D45" s="104">
        <f>IFERROR(SUMIFS(费用开支!$G:$G,费用开支!$D:$D,"&gt;="&amp;开支汇总!$B$2,费用开支!$D:$D,"&lt;="&amp;开支汇总!$B$3,费用开支!$E:$E,开支汇总!B45,费用开支!$L:$L,"公账范畴"),"")</f>
        <v>0</v>
      </c>
      <c r="E45" s="105">
        <f>IFERROR(SUMIFS(费用开支!$G:$G,费用开支!$D:$D,"&gt;="&amp;开支汇总!$B$2,费用开支!$D:$D,"&lt;="&amp;开支汇总!$B$3,费用开支!$E:$E,开支汇总!B45,费用开支!$L:$L,"私账范畴"),"")</f>
        <v>0</v>
      </c>
    </row>
    <row r="46" spans="1:5" ht="17.100000000000001" customHeight="1" x14ac:dyDescent="0.2">
      <c r="A46" s="106">
        <f>参数表!G41+1</f>
        <v>41</v>
      </c>
      <c r="B46" s="107">
        <f>参数表!H41</f>
        <v>0</v>
      </c>
      <c r="C46" s="108">
        <f>IFERROR(SUMIFS(费用开支!$G:$G,费用开支!$D:$D,"&gt;="&amp;开支汇总!$B$2,费用开支!$D:$D,"&lt;="&amp;开支汇总!$B$3,费用开支!$E:$E,开支汇总!B46),"")</f>
        <v>0</v>
      </c>
      <c r="D46" s="108">
        <f>IFERROR(SUMIFS(费用开支!$G:$G,费用开支!$D:$D,"&gt;="&amp;开支汇总!$B$2,费用开支!$D:$D,"&lt;="&amp;开支汇总!$B$3,费用开支!$E:$E,开支汇总!B46,费用开支!$L:$L,"公账范畴"),"")</f>
        <v>0</v>
      </c>
      <c r="E46" s="109">
        <f>IFERROR(SUMIFS(费用开支!$G:$G,费用开支!$D:$D,"&gt;="&amp;开支汇总!$B$2,费用开支!$D:$D,"&lt;="&amp;开支汇总!$B$3,费用开支!$E:$E,开支汇总!B46,费用开支!$L:$L,"私账范畴"),"")</f>
        <v>0</v>
      </c>
    </row>
  </sheetData>
  <mergeCells count="1">
    <mergeCell ref="A1:E1"/>
  </mergeCells>
  <phoneticPr fontId="29" type="noConversion"/>
  <pageMargins left="0.69930555555555596" right="0.69930555555555596" top="0.75" bottom="0.75" header="0.3" footer="0.3"/>
  <pageSetup paperSize="9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5"/>
  <sheetViews>
    <sheetView workbookViewId="0">
      <selection activeCell="I14" sqref="I14"/>
    </sheetView>
  </sheetViews>
  <sheetFormatPr defaultColWidth="8.625" defaultRowHeight="16.5" x14ac:dyDescent="0.2"/>
  <cols>
    <col min="1" max="1" width="10.625" style="92" customWidth="1"/>
    <col min="2" max="2" width="20.625" style="92" customWidth="1"/>
    <col min="3" max="5" width="18.625" style="110" customWidth="1"/>
    <col min="6" max="7" width="20.625" style="89" customWidth="1"/>
    <col min="8" max="16384" width="8.625" style="89"/>
  </cols>
  <sheetData>
    <row r="1" spans="1:7" ht="26.1" customHeight="1" x14ac:dyDescent="0.2">
      <c r="A1" s="87" t="s">
        <v>583</v>
      </c>
      <c r="B1" s="87"/>
      <c r="C1" s="87"/>
      <c r="D1" s="87"/>
      <c r="E1" s="87"/>
      <c r="F1" s="111" t="s">
        <v>580</v>
      </c>
      <c r="G1" s="88"/>
    </row>
    <row r="2" spans="1:7" ht="18" customHeight="1" x14ac:dyDescent="0.2">
      <c r="A2" s="90" t="s">
        <v>510</v>
      </c>
      <c r="B2" s="91">
        <v>43101</v>
      </c>
      <c r="C2" s="89"/>
      <c r="D2" s="89"/>
      <c r="E2" s="89"/>
      <c r="F2" s="93"/>
      <c r="G2" s="93"/>
    </row>
    <row r="3" spans="1:7" ht="18" customHeight="1" x14ac:dyDescent="0.2">
      <c r="A3" s="90" t="s">
        <v>512</v>
      </c>
      <c r="B3" s="91">
        <v>43465</v>
      </c>
      <c r="C3" s="89"/>
      <c r="D3" s="92" t="s">
        <v>534</v>
      </c>
      <c r="E3" s="92" t="s">
        <v>535</v>
      </c>
      <c r="F3" s="111" t="s">
        <v>576</v>
      </c>
      <c r="G3" s="93"/>
    </row>
    <row r="4" spans="1:7" ht="20.100000000000001" customHeight="1" x14ac:dyDescent="0.2">
      <c r="A4" s="94"/>
      <c r="B4" s="95" t="s">
        <v>581</v>
      </c>
      <c r="C4" s="96">
        <f>IFERROR(SUMIFS(费用开支!$G:$G,费用开支!$D:$D,"&gt;="&amp;$B$2,费用开支!$D:$D,"&lt;="&amp;$B$3)+SUMIFS(薪资社保!$G:$G,薪资社保!$D:$D,"&gt;="&amp;$B$2,薪资社保!$D:$D,"&lt;="&amp;$B$3),"")</f>
        <v>0</v>
      </c>
      <c r="D4" s="96">
        <f>IFERROR(SUMIFS(费用开支!$G:$G,费用开支!$D:$D,"&gt;="&amp;$B$2,费用开支!$D:$D,"&lt;="&amp;$B$3,费用开支!$L:$L,"公账范畴")+SUMIFS(薪资社保!$G:$G,薪资社保!$D:$D,"&gt;="&amp;$B$2,薪资社保!$D:$D,"&lt;="&amp;$B$3,薪资社保!$L:$L,"公账范畴"),"")</f>
        <v>0</v>
      </c>
      <c r="E4" s="96">
        <f>IFERROR(SUMIFS(费用开支!$G:$G,费用开支!$D:$D,"&gt;="&amp;$B$2,费用开支!$D:$D,"&lt;="&amp;$B$3,费用开支!$L:$L,"私账范畴")+SUMIFS(薪资社保!$G:$G,薪资社保!$D:$D,"&gt;="&amp;$B$2,薪资社保!$D:$D,"&lt;="&amp;$B$3,薪资社保!$L:$L,"私账范畴"),"")</f>
        <v>0</v>
      </c>
      <c r="F4" s="93"/>
      <c r="G4" s="93"/>
    </row>
    <row r="5" spans="1:7" ht="21.95" customHeight="1" x14ac:dyDescent="0.2">
      <c r="A5" s="98" t="s">
        <v>353</v>
      </c>
      <c r="B5" s="99" t="s">
        <v>131</v>
      </c>
      <c r="C5" s="100" t="s">
        <v>578</v>
      </c>
      <c r="D5" s="100" t="s">
        <v>534</v>
      </c>
      <c r="E5" s="101" t="s">
        <v>535</v>
      </c>
    </row>
    <row r="6" spans="1:7" ht="17.100000000000001" customHeight="1" x14ac:dyDescent="0.2">
      <c r="A6" s="102">
        <f>参数表!M2</f>
        <v>1</v>
      </c>
      <c r="B6" s="103" t="str">
        <f>参数表!N2</f>
        <v>总经办</v>
      </c>
      <c r="C6" s="104">
        <f>IFERROR(SUMIFS(费用开支!$G:$G,费用开支!$K:$K,B6,费用开支!$D:$D,"&gt;="&amp;$B$2,费用开支!$D:$D,"&lt;="&amp;$B$3)+SUMIFS(薪资社保!$G:$G,薪资社保!$K:$K,B6,薪资社保!$D:$D,"&gt;="&amp;$B$2,薪资社保!$D:$D,"&lt;="&amp;$B$3),"")</f>
        <v>0</v>
      </c>
      <c r="D6" s="104">
        <f>IFERROR(SUMIFS(费用开支!$G:$G,费用开支!$K:$K,B6,费用开支!$D:$D,"&gt;="&amp;$B$2,费用开支!$D:$D,"&lt;="&amp;$B$3,费用开支!$L:$L,"公账范畴")+SUMIFS(薪资社保!$G:$G,薪资社保!$K:$K,B6,薪资社保!$D:$D,"&gt;="&amp;$B$2,薪资社保!$D:$D,"&lt;="&amp;$B$3,薪资社保!$L:$L,"公账范畴"),"")</f>
        <v>0</v>
      </c>
      <c r="E6" s="105">
        <f>IFERROR(SUMIFS(费用开支!$G:$G,费用开支!$K:$K,B6,费用开支!$D:$D,"&gt;="&amp;$B$2,费用开支!$D:$D,"&lt;="&amp;$B$3,费用开支!$L:$L,"私账范畴")+SUMIFS(薪资社保!$G:$G,薪资社保!$K:$K,B6,薪资社保!$D:$D,"&gt;="&amp;$B$2,薪资社保!$D:$D,"&lt;="&amp;$B$3,薪资社保!$L:$L,"私账范畴"),"")</f>
        <v>0</v>
      </c>
    </row>
    <row r="7" spans="1:7" ht="17.100000000000001" customHeight="1" x14ac:dyDescent="0.2">
      <c r="A7" s="102">
        <f>参数表!M3</f>
        <v>2</v>
      </c>
      <c r="B7" s="103" t="str">
        <f>参数表!N3</f>
        <v>销售部</v>
      </c>
      <c r="C7" s="104">
        <f>IFERROR(SUMIFS(费用开支!$G:$G,费用开支!$K:$K,B7,费用开支!$D:$D,"&gt;="&amp;$B$2,费用开支!$D:$D,"&lt;="&amp;$B$3)+SUMIFS(薪资社保!$G:$G,薪资社保!$K:$K,B7,薪资社保!$D:$D,"&gt;="&amp;$B$2,薪资社保!$D:$D,"&lt;="&amp;$B$3),"")</f>
        <v>0</v>
      </c>
      <c r="D7" s="104">
        <f>IFERROR(SUMIFS(费用开支!$G:$G,费用开支!$K:$K,B7,费用开支!$D:$D,"&gt;="&amp;$B$2,费用开支!$D:$D,"&lt;="&amp;$B$3,费用开支!$L:$L,"公账范畴")+SUMIFS(薪资社保!$G:$G,薪资社保!$K:$K,B7,薪资社保!$D:$D,"&gt;="&amp;$B$2,薪资社保!$D:$D,"&lt;="&amp;$B$3,薪资社保!$L:$L,"公账范畴"),"")</f>
        <v>0</v>
      </c>
      <c r="E7" s="105">
        <f>IFERROR(SUMIFS(费用开支!$G:$G,费用开支!$K:$K,B7,费用开支!$D:$D,"&gt;="&amp;$B$2,费用开支!$D:$D,"&lt;="&amp;$B$3,费用开支!$L:$L,"私账范畴")+SUMIFS(薪资社保!$G:$G,薪资社保!$K:$K,B7,薪资社保!$D:$D,"&gt;="&amp;$B$2,薪资社保!$D:$D,"&lt;="&amp;$B$3,薪资社保!$L:$L,"私账范畴"),"")</f>
        <v>0</v>
      </c>
    </row>
    <row r="8" spans="1:7" ht="17.100000000000001" customHeight="1" x14ac:dyDescent="0.2">
      <c r="A8" s="102">
        <f>参数表!M4</f>
        <v>3</v>
      </c>
      <c r="B8" s="103" t="str">
        <f>参数表!N4</f>
        <v>财务部</v>
      </c>
      <c r="C8" s="104">
        <f>IFERROR(SUMIFS(费用开支!$G:$G,费用开支!$K:$K,B8,费用开支!$D:$D,"&gt;="&amp;$B$2,费用开支!$D:$D,"&lt;="&amp;$B$3)+SUMIFS(薪资社保!$G:$G,薪资社保!$K:$K,B8,薪资社保!$D:$D,"&gt;="&amp;$B$2,薪资社保!$D:$D,"&lt;="&amp;$B$3),"")</f>
        <v>0</v>
      </c>
      <c r="D8" s="104">
        <f>IFERROR(SUMIFS(费用开支!$G:$G,费用开支!$K:$K,B8,费用开支!$D:$D,"&gt;="&amp;$B$2,费用开支!$D:$D,"&lt;="&amp;$B$3,费用开支!$L:$L,"公账范畴")+SUMIFS(薪资社保!$G:$G,薪资社保!$K:$K,B8,薪资社保!$D:$D,"&gt;="&amp;$B$2,薪资社保!$D:$D,"&lt;="&amp;$B$3,薪资社保!$L:$L,"公账范畴"),"")</f>
        <v>0</v>
      </c>
      <c r="E8" s="105">
        <f>IFERROR(SUMIFS(费用开支!$G:$G,费用开支!$K:$K,B8,费用开支!$D:$D,"&gt;="&amp;$B$2,费用开支!$D:$D,"&lt;="&amp;$B$3,费用开支!$L:$L,"私账范畴")+SUMIFS(薪资社保!$G:$G,薪资社保!$K:$K,B8,薪资社保!$D:$D,"&gt;="&amp;$B$2,薪资社保!$D:$D,"&lt;="&amp;$B$3,薪资社保!$L:$L,"私账范畴"),"")</f>
        <v>0</v>
      </c>
    </row>
    <row r="9" spans="1:7" ht="17.100000000000001" customHeight="1" x14ac:dyDescent="0.2">
      <c r="A9" s="102">
        <f>参数表!M5</f>
        <v>4</v>
      </c>
      <c r="B9" s="103" t="str">
        <f>参数表!N5</f>
        <v>行政部</v>
      </c>
      <c r="C9" s="104">
        <f>IFERROR(SUMIFS(费用开支!$G:$G,费用开支!$K:$K,B9,费用开支!$D:$D,"&gt;="&amp;$B$2,费用开支!$D:$D,"&lt;="&amp;$B$3)+SUMIFS(薪资社保!$G:$G,薪资社保!$K:$K,B9,薪资社保!$D:$D,"&gt;="&amp;$B$2,薪资社保!$D:$D,"&lt;="&amp;$B$3),"")</f>
        <v>0</v>
      </c>
      <c r="D9" s="104">
        <f>IFERROR(SUMIFS(费用开支!$G:$G,费用开支!$K:$K,B9,费用开支!$D:$D,"&gt;="&amp;$B$2,费用开支!$D:$D,"&lt;="&amp;$B$3,费用开支!$L:$L,"公账范畴")+SUMIFS(薪资社保!$G:$G,薪资社保!$K:$K,B9,薪资社保!$D:$D,"&gt;="&amp;$B$2,薪资社保!$D:$D,"&lt;="&amp;$B$3,薪资社保!$L:$L,"公账范畴"),"")</f>
        <v>0</v>
      </c>
      <c r="E9" s="105">
        <f>IFERROR(SUMIFS(费用开支!$G:$G,费用开支!$K:$K,B9,费用开支!$D:$D,"&gt;="&amp;$B$2,费用开支!$D:$D,"&lt;="&amp;$B$3,费用开支!$L:$L,"私账范畴")+SUMIFS(薪资社保!$G:$G,薪资社保!$K:$K,B9,薪资社保!$D:$D,"&gt;="&amp;$B$2,薪资社保!$D:$D,"&lt;="&amp;$B$3,薪资社保!$L:$L,"私账范畴"),"")</f>
        <v>0</v>
      </c>
    </row>
    <row r="10" spans="1:7" ht="17.100000000000001" customHeight="1" x14ac:dyDescent="0.2">
      <c r="A10" s="102">
        <f>参数表!M6</f>
        <v>5</v>
      </c>
      <c r="B10" s="103" t="str">
        <f>参数表!N6</f>
        <v>人事部</v>
      </c>
      <c r="C10" s="104">
        <f>IFERROR(SUMIFS(费用开支!$G:$G,费用开支!$K:$K,B10,费用开支!$D:$D,"&gt;="&amp;$B$2,费用开支!$D:$D,"&lt;="&amp;$B$3)+SUMIFS(薪资社保!$G:$G,薪资社保!$K:$K,B10,薪资社保!$D:$D,"&gt;="&amp;$B$2,薪资社保!$D:$D,"&lt;="&amp;$B$3),"")</f>
        <v>0</v>
      </c>
      <c r="D10" s="104">
        <f>IFERROR(SUMIFS(费用开支!$G:$G,费用开支!$K:$K,B10,费用开支!$D:$D,"&gt;="&amp;$B$2,费用开支!$D:$D,"&lt;="&amp;$B$3,费用开支!$L:$L,"公账范畴")+SUMIFS(薪资社保!$G:$G,薪资社保!$K:$K,B10,薪资社保!$D:$D,"&gt;="&amp;$B$2,薪资社保!$D:$D,"&lt;="&amp;$B$3,薪资社保!$L:$L,"公账范畴"),"")</f>
        <v>0</v>
      </c>
      <c r="E10" s="105">
        <f>IFERROR(SUMIFS(费用开支!$G:$G,费用开支!$K:$K,B10,费用开支!$D:$D,"&gt;="&amp;$B$2,费用开支!$D:$D,"&lt;="&amp;$B$3,费用开支!$L:$L,"私账范畴")+SUMIFS(薪资社保!$G:$G,薪资社保!$K:$K,B10,薪资社保!$D:$D,"&gt;="&amp;$B$2,薪资社保!$D:$D,"&lt;="&amp;$B$3,薪资社保!$L:$L,"私账范畴"),"")</f>
        <v>0</v>
      </c>
    </row>
    <row r="11" spans="1:7" ht="17.100000000000001" customHeight="1" x14ac:dyDescent="0.2">
      <c r="A11" s="102">
        <f>参数表!M7</f>
        <v>6</v>
      </c>
      <c r="B11" s="103" t="str">
        <f>参数表!N7</f>
        <v>采购部</v>
      </c>
      <c r="C11" s="104">
        <f>IFERROR(SUMIFS(费用开支!$G:$G,费用开支!$K:$K,B11,费用开支!$D:$D,"&gt;="&amp;$B$2,费用开支!$D:$D,"&lt;="&amp;$B$3)+SUMIFS(薪资社保!$G:$G,薪资社保!$K:$K,B11,薪资社保!$D:$D,"&gt;="&amp;$B$2,薪资社保!$D:$D,"&lt;="&amp;$B$3),"")</f>
        <v>0</v>
      </c>
      <c r="D11" s="104">
        <f>IFERROR(SUMIFS(费用开支!$G:$G,费用开支!$K:$K,B11,费用开支!$D:$D,"&gt;="&amp;$B$2,费用开支!$D:$D,"&lt;="&amp;$B$3,费用开支!$L:$L,"公账范畴")+SUMIFS(薪资社保!$G:$G,薪资社保!$K:$K,B11,薪资社保!$D:$D,"&gt;="&amp;$B$2,薪资社保!$D:$D,"&lt;="&amp;$B$3,薪资社保!$L:$L,"公账范畴"),"")</f>
        <v>0</v>
      </c>
      <c r="E11" s="105">
        <f>IFERROR(SUMIFS(费用开支!$G:$G,费用开支!$K:$K,B11,费用开支!$D:$D,"&gt;="&amp;$B$2,费用开支!$D:$D,"&lt;="&amp;$B$3,费用开支!$L:$L,"私账范畴")+SUMIFS(薪资社保!$G:$G,薪资社保!$K:$K,B11,薪资社保!$D:$D,"&gt;="&amp;$B$2,薪资社保!$D:$D,"&lt;="&amp;$B$3,薪资社保!$L:$L,"私账范畴"),"")</f>
        <v>0</v>
      </c>
    </row>
    <row r="12" spans="1:7" ht="17.100000000000001" customHeight="1" x14ac:dyDescent="0.2">
      <c r="A12" s="102">
        <f>参数表!M8</f>
        <v>7</v>
      </c>
      <c r="B12" s="103" t="str">
        <f>参数表!N8</f>
        <v>仓管部</v>
      </c>
      <c r="C12" s="104">
        <f>IFERROR(SUMIFS(费用开支!$G:$G,费用开支!$K:$K,B12,费用开支!$D:$D,"&gt;="&amp;$B$2,费用开支!$D:$D,"&lt;="&amp;$B$3)+SUMIFS(薪资社保!$G:$G,薪资社保!$K:$K,B12,薪资社保!$D:$D,"&gt;="&amp;$B$2,薪资社保!$D:$D,"&lt;="&amp;$B$3),"")</f>
        <v>0</v>
      </c>
      <c r="D12" s="104">
        <f>IFERROR(SUMIFS(费用开支!$G:$G,费用开支!$K:$K,B12,费用开支!$D:$D,"&gt;="&amp;$B$2,费用开支!$D:$D,"&lt;="&amp;$B$3,费用开支!$L:$L,"公账范畴")+SUMIFS(薪资社保!$G:$G,薪资社保!$K:$K,B12,薪资社保!$D:$D,"&gt;="&amp;$B$2,薪资社保!$D:$D,"&lt;="&amp;$B$3,薪资社保!$L:$L,"公账范畴"),"")</f>
        <v>0</v>
      </c>
      <c r="E12" s="105">
        <f>IFERROR(SUMIFS(费用开支!$G:$G,费用开支!$K:$K,B12,费用开支!$D:$D,"&gt;="&amp;$B$2,费用开支!$D:$D,"&lt;="&amp;$B$3,费用开支!$L:$L,"私账范畴")+SUMIFS(薪资社保!$G:$G,薪资社保!$K:$K,B12,薪资社保!$D:$D,"&gt;="&amp;$B$2,薪资社保!$D:$D,"&lt;="&amp;$B$3,薪资社保!$L:$L,"私账范畴"),"")</f>
        <v>0</v>
      </c>
    </row>
    <row r="13" spans="1:7" ht="17.100000000000001" customHeight="1" x14ac:dyDescent="0.2">
      <c r="A13" s="102">
        <f>参数表!M9</f>
        <v>8</v>
      </c>
      <c r="B13" s="103" t="str">
        <f>参数表!N9</f>
        <v>生产部</v>
      </c>
      <c r="C13" s="104">
        <f>IFERROR(SUMIFS(费用开支!$G:$G,费用开支!$K:$K,B13,费用开支!$D:$D,"&gt;="&amp;$B$2,费用开支!$D:$D,"&lt;="&amp;$B$3)+SUMIFS(薪资社保!$G:$G,薪资社保!$K:$K,B13,薪资社保!$D:$D,"&gt;="&amp;$B$2,薪资社保!$D:$D,"&lt;="&amp;$B$3),"")</f>
        <v>0</v>
      </c>
      <c r="D13" s="104">
        <f>IFERROR(SUMIFS(费用开支!$G:$G,费用开支!$K:$K,B13,费用开支!$D:$D,"&gt;="&amp;$B$2,费用开支!$D:$D,"&lt;="&amp;$B$3,费用开支!$L:$L,"公账范畴")+SUMIFS(薪资社保!$G:$G,薪资社保!$K:$K,B13,薪资社保!$D:$D,"&gt;="&amp;$B$2,薪资社保!$D:$D,"&lt;="&amp;$B$3,薪资社保!$L:$L,"公账范畴"),"")</f>
        <v>0</v>
      </c>
      <c r="E13" s="105">
        <f>IFERROR(SUMIFS(费用开支!$G:$G,费用开支!$K:$K,B13,费用开支!$D:$D,"&gt;="&amp;$B$2,费用开支!$D:$D,"&lt;="&amp;$B$3,费用开支!$L:$L,"私账范畴")+SUMIFS(薪资社保!$G:$G,薪资社保!$K:$K,B13,薪资社保!$D:$D,"&gt;="&amp;$B$2,薪资社保!$D:$D,"&lt;="&amp;$B$3,薪资社保!$L:$L,"私账范畴"),"")</f>
        <v>0</v>
      </c>
    </row>
    <row r="14" spans="1:7" ht="17.100000000000001" customHeight="1" x14ac:dyDescent="0.2">
      <c r="A14" s="102">
        <f>参数表!M10</f>
        <v>9</v>
      </c>
      <c r="B14" s="103">
        <f>参数表!N10</f>
        <v>0</v>
      </c>
      <c r="C14" s="104">
        <f>IFERROR(SUMIFS(费用开支!$G:$G,费用开支!$K:$K,B14,费用开支!$D:$D,"&gt;="&amp;$B$2,费用开支!$D:$D,"&lt;="&amp;$B$3)+SUMIFS(薪资社保!$G:$G,薪资社保!$K:$K,B14,薪资社保!$D:$D,"&gt;="&amp;$B$2,薪资社保!$D:$D,"&lt;="&amp;$B$3),"")</f>
        <v>0</v>
      </c>
      <c r="D14" s="104">
        <f>IFERROR(SUMIFS(费用开支!$G:$G,费用开支!$K:$K,B14,费用开支!$D:$D,"&gt;="&amp;$B$2,费用开支!$D:$D,"&lt;="&amp;$B$3,费用开支!$L:$L,"公账范畴")+SUMIFS(薪资社保!$G:$G,薪资社保!$K:$K,B14,薪资社保!$D:$D,"&gt;="&amp;$B$2,薪资社保!$D:$D,"&lt;="&amp;$B$3,薪资社保!$L:$L,"公账范畴"),"")</f>
        <v>0</v>
      </c>
      <c r="E14" s="105">
        <f>IFERROR(SUMIFS(费用开支!$G:$G,费用开支!$K:$K,B14,费用开支!$D:$D,"&gt;="&amp;$B$2,费用开支!$D:$D,"&lt;="&amp;$B$3,费用开支!$L:$L,"私账范畴")+SUMIFS(薪资社保!$G:$G,薪资社保!$K:$K,B14,薪资社保!$D:$D,"&gt;="&amp;$B$2,薪资社保!$D:$D,"&lt;="&amp;$B$3,薪资社保!$L:$L,"私账范畴"),"")</f>
        <v>0</v>
      </c>
    </row>
    <row r="15" spans="1:7" ht="17.100000000000001" customHeight="1" x14ac:dyDescent="0.2">
      <c r="A15" s="102">
        <f>参数表!M11</f>
        <v>10</v>
      </c>
      <c r="B15" s="103">
        <f>参数表!N11</f>
        <v>0</v>
      </c>
      <c r="C15" s="104">
        <f>IFERROR(SUMIFS(费用开支!$G:$G,费用开支!$K:$K,B15,费用开支!$D:$D,"&gt;="&amp;$B$2,费用开支!$D:$D,"&lt;="&amp;$B$3)+SUMIFS(薪资社保!$G:$G,薪资社保!$K:$K,B15,薪资社保!$D:$D,"&gt;="&amp;$B$2,薪资社保!$D:$D,"&lt;="&amp;$B$3),"")</f>
        <v>0</v>
      </c>
      <c r="D15" s="104">
        <f>IFERROR(SUMIFS(费用开支!$G:$G,费用开支!$K:$K,B15,费用开支!$D:$D,"&gt;="&amp;$B$2,费用开支!$D:$D,"&lt;="&amp;$B$3,费用开支!$L:$L,"公账范畴")+SUMIFS(薪资社保!$G:$G,薪资社保!$K:$K,B15,薪资社保!$D:$D,"&gt;="&amp;$B$2,薪资社保!$D:$D,"&lt;="&amp;$B$3,薪资社保!$L:$L,"公账范畴"),"")</f>
        <v>0</v>
      </c>
      <c r="E15" s="105">
        <f>IFERROR(SUMIFS(费用开支!$G:$G,费用开支!$K:$K,B15,费用开支!$D:$D,"&gt;="&amp;$B$2,费用开支!$D:$D,"&lt;="&amp;$B$3,费用开支!$L:$L,"私账范畴")+SUMIFS(薪资社保!$G:$G,薪资社保!$K:$K,B15,薪资社保!$D:$D,"&gt;="&amp;$B$2,薪资社保!$D:$D,"&lt;="&amp;$B$3,薪资社保!$L:$L,"私账范畴"),"")</f>
        <v>0</v>
      </c>
    </row>
    <row r="16" spans="1:7" ht="17.100000000000001" customHeight="1" x14ac:dyDescent="0.2">
      <c r="A16" s="102">
        <f>参数表!M12</f>
        <v>11</v>
      </c>
      <c r="B16" s="103">
        <f>参数表!N12</f>
        <v>0</v>
      </c>
      <c r="C16" s="104">
        <f>IFERROR(SUMIFS(费用开支!$G:$G,费用开支!$K:$K,B16,费用开支!$D:$D,"&gt;="&amp;$B$2,费用开支!$D:$D,"&lt;="&amp;$B$3)+SUMIFS(薪资社保!$G:$G,薪资社保!$K:$K,B16,薪资社保!$D:$D,"&gt;="&amp;$B$2,薪资社保!$D:$D,"&lt;="&amp;$B$3),"")</f>
        <v>0</v>
      </c>
      <c r="D16" s="104">
        <f>IFERROR(SUMIFS(费用开支!$G:$G,费用开支!$K:$K,B16,费用开支!$D:$D,"&gt;="&amp;$B$2,费用开支!$D:$D,"&lt;="&amp;$B$3,费用开支!$L:$L,"公账范畴")+SUMIFS(薪资社保!$G:$G,薪资社保!$K:$K,B16,薪资社保!$D:$D,"&gt;="&amp;$B$2,薪资社保!$D:$D,"&lt;="&amp;$B$3,薪资社保!$L:$L,"公账范畴"),"")</f>
        <v>0</v>
      </c>
      <c r="E16" s="105">
        <f>IFERROR(SUMIFS(费用开支!$G:$G,费用开支!$K:$K,B16,费用开支!$D:$D,"&gt;="&amp;$B$2,费用开支!$D:$D,"&lt;="&amp;$B$3,费用开支!$L:$L,"私账范畴")+SUMIFS(薪资社保!$G:$G,薪资社保!$K:$K,B16,薪资社保!$D:$D,"&gt;="&amp;$B$2,薪资社保!$D:$D,"&lt;="&amp;$B$3,薪资社保!$L:$L,"私账范畴"),"")</f>
        <v>0</v>
      </c>
    </row>
    <row r="17" spans="1:5" ht="17.100000000000001" customHeight="1" x14ac:dyDescent="0.2">
      <c r="A17" s="102">
        <f>参数表!M13</f>
        <v>12</v>
      </c>
      <c r="B17" s="103">
        <f>参数表!N13</f>
        <v>0</v>
      </c>
      <c r="C17" s="104">
        <f>IFERROR(SUMIFS(费用开支!$G:$G,费用开支!$K:$K,B17,费用开支!$D:$D,"&gt;="&amp;$B$2,费用开支!$D:$D,"&lt;="&amp;$B$3)+SUMIFS(薪资社保!$G:$G,薪资社保!$K:$K,B17,薪资社保!$D:$D,"&gt;="&amp;$B$2,薪资社保!$D:$D,"&lt;="&amp;$B$3),"")</f>
        <v>0</v>
      </c>
      <c r="D17" s="104">
        <f>IFERROR(SUMIFS(费用开支!$G:$G,费用开支!$K:$K,B17,费用开支!$D:$D,"&gt;="&amp;$B$2,费用开支!$D:$D,"&lt;="&amp;$B$3,费用开支!$L:$L,"公账范畴")+SUMIFS(薪资社保!$G:$G,薪资社保!$K:$K,B17,薪资社保!$D:$D,"&gt;="&amp;$B$2,薪资社保!$D:$D,"&lt;="&amp;$B$3,薪资社保!$L:$L,"公账范畴"),"")</f>
        <v>0</v>
      </c>
      <c r="E17" s="105">
        <f>IFERROR(SUMIFS(费用开支!$G:$G,费用开支!$K:$K,B17,费用开支!$D:$D,"&gt;="&amp;$B$2,费用开支!$D:$D,"&lt;="&amp;$B$3,费用开支!$L:$L,"私账范畴")+SUMIFS(薪资社保!$G:$G,薪资社保!$K:$K,B17,薪资社保!$D:$D,"&gt;="&amp;$B$2,薪资社保!$D:$D,"&lt;="&amp;$B$3,薪资社保!$L:$L,"私账范畴"),"")</f>
        <v>0</v>
      </c>
    </row>
    <row r="18" spans="1:5" ht="17.100000000000001" customHeight="1" x14ac:dyDescent="0.2">
      <c r="A18" s="102">
        <f>参数表!M14</f>
        <v>13</v>
      </c>
      <c r="B18" s="103">
        <f>参数表!N14</f>
        <v>0</v>
      </c>
      <c r="C18" s="104">
        <f>IFERROR(SUMIFS(费用开支!$G:$G,费用开支!$K:$K,B18,费用开支!$D:$D,"&gt;="&amp;$B$2,费用开支!$D:$D,"&lt;="&amp;$B$3)+SUMIFS(薪资社保!$G:$G,薪资社保!$K:$K,B18,薪资社保!$D:$D,"&gt;="&amp;$B$2,薪资社保!$D:$D,"&lt;="&amp;$B$3),"")</f>
        <v>0</v>
      </c>
      <c r="D18" s="104">
        <f>IFERROR(SUMIFS(费用开支!$G:$G,费用开支!$K:$K,B18,费用开支!$D:$D,"&gt;="&amp;$B$2,费用开支!$D:$D,"&lt;="&amp;$B$3,费用开支!$L:$L,"公账范畴")+SUMIFS(薪资社保!$G:$G,薪资社保!$K:$K,B18,薪资社保!$D:$D,"&gt;="&amp;$B$2,薪资社保!$D:$D,"&lt;="&amp;$B$3,薪资社保!$L:$L,"公账范畴"),"")</f>
        <v>0</v>
      </c>
      <c r="E18" s="105">
        <f>IFERROR(SUMIFS(费用开支!$G:$G,费用开支!$K:$K,B18,费用开支!$D:$D,"&gt;="&amp;$B$2,费用开支!$D:$D,"&lt;="&amp;$B$3,费用开支!$L:$L,"私账范畴")+SUMIFS(薪资社保!$G:$G,薪资社保!$K:$K,B18,薪资社保!$D:$D,"&gt;="&amp;$B$2,薪资社保!$D:$D,"&lt;="&amp;$B$3,薪资社保!$L:$L,"私账范畴"),"")</f>
        <v>0</v>
      </c>
    </row>
    <row r="19" spans="1:5" ht="17.100000000000001" customHeight="1" x14ac:dyDescent="0.2">
      <c r="A19" s="102">
        <f>参数表!M15</f>
        <v>14</v>
      </c>
      <c r="B19" s="103">
        <f>参数表!N15</f>
        <v>0</v>
      </c>
      <c r="C19" s="104">
        <f>IFERROR(SUMIFS(费用开支!$G:$G,费用开支!$K:$K,B19,费用开支!$D:$D,"&gt;="&amp;$B$2,费用开支!$D:$D,"&lt;="&amp;$B$3)+SUMIFS(薪资社保!$G:$G,薪资社保!$K:$K,B19,薪资社保!$D:$D,"&gt;="&amp;$B$2,薪资社保!$D:$D,"&lt;="&amp;$B$3),"")</f>
        <v>0</v>
      </c>
      <c r="D19" s="104">
        <f>IFERROR(SUMIFS(费用开支!$G:$G,费用开支!$K:$K,B19,费用开支!$D:$D,"&gt;="&amp;$B$2,费用开支!$D:$D,"&lt;="&amp;$B$3,费用开支!$L:$L,"公账范畴")+SUMIFS(薪资社保!$G:$G,薪资社保!$K:$K,B19,薪资社保!$D:$D,"&gt;="&amp;$B$2,薪资社保!$D:$D,"&lt;="&amp;$B$3,薪资社保!$L:$L,"公账范畴"),"")</f>
        <v>0</v>
      </c>
      <c r="E19" s="105">
        <f>IFERROR(SUMIFS(费用开支!$G:$G,费用开支!$K:$K,B19,费用开支!$D:$D,"&gt;="&amp;$B$2,费用开支!$D:$D,"&lt;="&amp;$B$3,费用开支!$L:$L,"私账范畴")+SUMIFS(薪资社保!$G:$G,薪资社保!$K:$K,B19,薪资社保!$D:$D,"&gt;="&amp;$B$2,薪资社保!$D:$D,"&lt;="&amp;$B$3,薪资社保!$L:$L,"私账范畴"),"")</f>
        <v>0</v>
      </c>
    </row>
    <row r="20" spans="1:5" ht="17.100000000000001" customHeight="1" x14ac:dyDescent="0.2">
      <c r="A20" s="102">
        <f>参数表!M16</f>
        <v>15</v>
      </c>
      <c r="B20" s="103">
        <f>参数表!N16</f>
        <v>0</v>
      </c>
      <c r="C20" s="104">
        <f>IFERROR(SUMIFS(费用开支!$G:$G,费用开支!$K:$K,B20,费用开支!$D:$D,"&gt;="&amp;$B$2,费用开支!$D:$D,"&lt;="&amp;$B$3)+SUMIFS(薪资社保!$G:$G,薪资社保!$K:$K,B20,薪资社保!$D:$D,"&gt;="&amp;$B$2,薪资社保!$D:$D,"&lt;="&amp;$B$3),"")</f>
        <v>0</v>
      </c>
      <c r="D20" s="104">
        <f>IFERROR(SUMIFS(费用开支!$G:$G,费用开支!$K:$K,B20,费用开支!$D:$D,"&gt;="&amp;$B$2,费用开支!$D:$D,"&lt;="&amp;$B$3,费用开支!$L:$L,"公账范畴")+SUMIFS(薪资社保!$G:$G,薪资社保!$K:$K,B20,薪资社保!$D:$D,"&gt;="&amp;$B$2,薪资社保!$D:$D,"&lt;="&amp;$B$3,薪资社保!$L:$L,"公账范畴"),"")</f>
        <v>0</v>
      </c>
      <c r="E20" s="105">
        <f>IFERROR(SUMIFS(费用开支!$G:$G,费用开支!$K:$K,B20,费用开支!$D:$D,"&gt;="&amp;$B$2,费用开支!$D:$D,"&lt;="&amp;$B$3,费用开支!$L:$L,"私账范畴")+SUMIFS(薪资社保!$G:$G,薪资社保!$K:$K,B20,薪资社保!$D:$D,"&gt;="&amp;$B$2,薪资社保!$D:$D,"&lt;="&amp;$B$3,薪资社保!$L:$L,"私账范畴"),"")</f>
        <v>0</v>
      </c>
    </row>
    <row r="21" spans="1:5" ht="17.100000000000001" customHeight="1" x14ac:dyDescent="0.2">
      <c r="A21" s="102">
        <f>参数表!M17</f>
        <v>16</v>
      </c>
      <c r="B21" s="103">
        <f>参数表!N17</f>
        <v>0</v>
      </c>
      <c r="C21" s="104">
        <f>IFERROR(SUMIFS(费用开支!$G:$G,费用开支!$K:$K,B21,费用开支!$D:$D,"&gt;="&amp;$B$2,费用开支!$D:$D,"&lt;="&amp;$B$3)+SUMIFS(薪资社保!$G:$G,薪资社保!$K:$K,B21,薪资社保!$D:$D,"&gt;="&amp;$B$2,薪资社保!$D:$D,"&lt;="&amp;$B$3),"")</f>
        <v>0</v>
      </c>
      <c r="D21" s="104">
        <f>IFERROR(SUMIFS(费用开支!$G:$G,费用开支!$K:$K,B21,费用开支!$D:$D,"&gt;="&amp;$B$2,费用开支!$D:$D,"&lt;="&amp;$B$3,费用开支!$L:$L,"公账范畴")+SUMIFS(薪资社保!$G:$G,薪资社保!$K:$K,B21,薪资社保!$D:$D,"&gt;="&amp;$B$2,薪资社保!$D:$D,"&lt;="&amp;$B$3,薪资社保!$L:$L,"公账范畴"),"")</f>
        <v>0</v>
      </c>
      <c r="E21" s="105">
        <f>IFERROR(SUMIFS(费用开支!$G:$G,费用开支!$K:$K,B21,费用开支!$D:$D,"&gt;="&amp;$B$2,费用开支!$D:$D,"&lt;="&amp;$B$3,费用开支!$L:$L,"私账范畴")+SUMIFS(薪资社保!$G:$G,薪资社保!$K:$K,B21,薪资社保!$D:$D,"&gt;="&amp;$B$2,薪资社保!$D:$D,"&lt;="&amp;$B$3,薪资社保!$L:$L,"私账范畴"),"")</f>
        <v>0</v>
      </c>
    </row>
    <row r="22" spans="1:5" ht="17.100000000000001" customHeight="1" x14ac:dyDescent="0.2">
      <c r="A22" s="102">
        <f>参数表!M18</f>
        <v>17</v>
      </c>
      <c r="B22" s="103">
        <f>参数表!N18</f>
        <v>0</v>
      </c>
      <c r="C22" s="104">
        <f>IFERROR(SUMIFS(费用开支!$G:$G,费用开支!$K:$K,B22,费用开支!$D:$D,"&gt;="&amp;$B$2,费用开支!$D:$D,"&lt;="&amp;$B$3)+SUMIFS(薪资社保!$G:$G,薪资社保!$K:$K,B22,薪资社保!$D:$D,"&gt;="&amp;$B$2,薪资社保!$D:$D,"&lt;="&amp;$B$3),"")</f>
        <v>0</v>
      </c>
      <c r="D22" s="104">
        <f>IFERROR(SUMIFS(费用开支!$G:$G,费用开支!$K:$K,B22,费用开支!$D:$D,"&gt;="&amp;$B$2,费用开支!$D:$D,"&lt;="&amp;$B$3,费用开支!$L:$L,"公账范畴")+SUMIFS(薪资社保!$G:$G,薪资社保!$K:$K,B22,薪资社保!$D:$D,"&gt;="&amp;$B$2,薪资社保!$D:$D,"&lt;="&amp;$B$3,薪资社保!$L:$L,"公账范畴"),"")</f>
        <v>0</v>
      </c>
      <c r="E22" s="105">
        <f>IFERROR(SUMIFS(费用开支!$G:$G,费用开支!$K:$K,B22,费用开支!$D:$D,"&gt;="&amp;$B$2,费用开支!$D:$D,"&lt;="&amp;$B$3,费用开支!$L:$L,"私账范畴")+SUMIFS(薪资社保!$G:$G,薪资社保!$K:$K,B22,薪资社保!$D:$D,"&gt;="&amp;$B$2,薪资社保!$D:$D,"&lt;="&amp;$B$3,薪资社保!$L:$L,"私账范畴"),"")</f>
        <v>0</v>
      </c>
    </row>
    <row r="23" spans="1:5" ht="17.100000000000001" customHeight="1" x14ac:dyDescent="0.2">
      <c r="A23" s="102">
        <f>参数表!M19</f>
        <v>18</v>
      </c>
      <c r="B23" s="103">
        <f>参数表!N19</f>
        <v>0</v>
      </c>
      <c r="C23" s="104">
        <f>IFERROR(SUMIFS(费用开支!$G:$G,费用开支!$K:$K,B23,费用开支!$D:$D,"&gt;="&amp;$B$2,费用开支!$D:$D,"&lt;="&amp;$B$3)+SUMIFS(薪资社保!$G:$G,薪资社保!$K:$K,B23,薪资社保!$D:$D,"&gt;="&amp;$B$2,薪资社保!$D:$D,"&lt;="&amp;$B$3),"")</f>
        <v>0</v>
      </c>
      <c r="D23" s="104">
        <f>IFERROR(SUMIFS(费用开支!$G:$G,费用开支!$K:$K,B23,费用开支!$D:$D,"&gt;="&amp;$B$2,费用开支!$D:$D,"&lt;="&amp;$B$3,费用开支!$L:$L,"公账范畴")+SUMIFS(薪资社保!$G:$G,薪资社保!$K:$K,B23,薪资社保!$D:$D,"&gt;="&amp;$B$2,薪资社保!$D:$D,"&lt;="&amp;$B$3,薪资社保!$L:$L,"公账范畴"),"")</f>
        <v>0</v>
      </c>
      <c r="E23" s="105">
        <f>IFERROR(SUMIFS(费用开支!$G:$G,费用开支!$K:$K,B23,费用开支!$D:$D,"&gt;="&amp;$B$2,费用开支!$D:$D,"&lt;="&amp;$B$3,费用开支!$L:$L,"私账范畴")+SUMIFS(薪资社保!$G:$G,薪资社保!$K:$K,B23,薪资社保!$D:$D,"&gt;="&amp;$B$2,薪资社保!$D:$D,"&lt;="&amp;$B$3,薪资社保!$L:$L,"私账范畴"),"")</f>
        <v>0</v>
      </c>
    </row>
    <row r="24" spans="1:5" ht="17.100000000000001" customHeight="1" x14ac:dyDescent="0.2">
      <c r="A24" s="102">
        <f>参数表!M20</f>
        <v>19</v>
      </c>
      <c r="B24" s="103">
        <f>参数表!N20</f>
        <v>0</v>
      </c>
      <c r="C24" s="104">
        <f>IFERROR(SUMIFS(费用开支!$G:$G,费用开支!$K:$K,B24,费用开支!$D:$D,"&gt;="&amp;$B$2,费用开支!$D:$D,"&lt;="&amp;$B$3)+SUMIFS(薪资社保!$G:$G,薪资社保!$K:$K,B24,薪资社保!$D:$D,"&gt;="&amp;$B$2,薪资社保!$D:$D,"&lt;="&amp;$B$3),"")</f>
        <v>0</v>
      </c>
      <c r="D24" s="104">
        <f>IFERROR(SUMIFS(费用开支!$G:$G,费用开支!$K:$K,B24,费用开支!$D:$D,"&gt;="&amp;$B$2,费用开支!$D:$D,"&lt;="&amp;$B$3,费用开支!$L:$L,"公账范畴")+SUMIFS(薪资社保!$G:$G,薪资社保!$K:$K,B24,薪资社保!$D:$D,"&gt;="&amp;$B$2,薪资社保!$D:$D,"&lt;="&amp;$B$3,薪资社保!$L:$L,"公账范畴"),"")</f>
        <v>0</v>
      </c>
      <c r="E24" s="105">
        <f>IFERROR(SUMIFS(费用开支!$G:$G,费用开支!$K:$K,B24,费用开支!$D:$D,"&gt;="&amp;$B$2,费用开支!$D:$D,"&lt;="&amp;$B$3,费用开支!$L:$L,"私账范畴")+SUMIFS(薪资社保!$G:$G,薪资社保!$K:$K,B24,薪资社保!$D:$D,"&gt;="&amp;$B$2,薪资社保!$D:$D,"&lt;="&amp;$B$3,薪资社保!$L:$L,"私账范畴"),"")</f>
        <v>0</v>
      </c>
    </row>
    <row r="25" spans="1:5" ht="17.100000000000001" customHeight="1" x14ac:dyDescent="0.2">
      <c r="A25" s="102">
        <f>参数表!M21</f>
        <v>20</v>
      </c>
      <c r="B25" s="103">
        <f>参数表!N21</f>
        <v>0</v>
      </c>
      <c r="C25" s="104">
        <f>IFERROR(SUMIFS(费用开支!$G:$G,费用开支!$K:$K,B25,费用开支!$D:$D,"&gt;="&amp;$B$2,费用开支!$D:$D,"&lt;="&amp;$B$3)+SUMIFS(薪资社保!$G:$G,薪资社保!$K:$K,B25,薪资社保!$D:$D,"&gt;="&amp;$B$2,薪资社保!$D:$D,"&lt;="&amp;$B$3),"")</f>
        <v>0</v>
      </c>
      <c r="D25" s="104">
        <f>IFERROR(SUMIFS(费用开支!$G:$G,费用开支!$K:$K,B25,费用开支!$D:$D,"&gt;="&amp;$B$2,费用开支!$D:$D,"&lt;="&amp;$B$3,费用开支!$L:$L,"公账范畴")+SUMIFS(薪资社保!$G:$G,薪资社保!$K:$K,B25,薪资社保!$D:$D,"&gt;="&amp;$B$2,薪资社保!$D:$D,"&lt;="&amp;$B$3,薪资社保!$L:$L,"公账范畴"),"")</f>
        <v>0</v>
      </c>
      <c r="E25" s="105">
        <f>IFERROR(SUMIFS(费用开支!$G:$G,费用开支!$K:$K,B25,费用开支!$D:$D,"&gt;="&amp;$B$2,费用开支!$D:$D,"&lt;="&amp;$B$3,费用开支!$L:$L,"私账范畴")+SUMIFS(薪资社保!$G:$G,薪资社保!$K:$K,B25,薪资社保!$D:$D,"&gt;="&amp;$B$2,薪资社保!$D:$D,"&lt;="&amp;$B$3,薪资社保!$L:$L,"私账范畴"),"")</f>
        <v>0</v>
      </c>
    </row>
    <row r="26" spans="1:5" ht="17.100000000000001" customHeight="1" x14ac:dyDescent="0.2">
      <c r="A26" s="102">
        <f>参数表!M22</f>
        <v>21</v>
      </c>
      <c r="B26" s="103">
        <f>参数表!N22</f>
        <v>0</v>
      </c>
      <c r="C26" s="104">
        <f>IFERROR(SUMIFS(费用开支!$G:$G,费用开支!$K:$K,B26,费用开支!$D:$D,"&gt;="&amp;$B$2,费用开支!$D:$D,"&lt;="&amp;$B$3)+SUMIFS(薪资社保!$G:$G,薪资社保!$K:$K,B26,薪资社保!$D:$D,"&gt;="&amp;$B$2,薪资社保!$D:$D,"&lt;="&amp;$B$3),"")</f>
        <v>0</v>
      </c>
      <c r="D26" s="104">
        <f>IFERROR(SUMIFS(费用开支!$G:$G,费用开支!$K:$K,B26,费用开支!$D:$D,"&gt;="&amp;$B$2,费用开支!$D:$D,"&lt;="&amp;$B$3,费用开支!$L:$L,"公账范畴")+SUMIFS(薪资社保!$G:$G,薪资社保!$K:$K,B26,薪资社保!$D:$D,"&gt;="&amp;$B$2,薪资社保!$D:$D,"&lt;="&amp;$B$3,薪资社保!$L:$L,"公账范畴"),"")</f>
        <v>0</v>
      </c>
      <c r="E26" s="105">
        <f>IFERROR(SUMIFS(费用开支!$G:$G,费用开支!$K:$K,B26,费用开支!$D:$D,"&gt;="&amp;$B$2,费用开支!$D:$D,"&lt;="&amp;$B$3,费用开支!$L:$L,"私账范畴")+SUMIFS(薪资社保!$G:$G,薪资社保!$K:$K,B26,薪资社保!$D:$D,"&gt;="&amp;$B$2,薪资社保!$D:$D,"&lt;="&amp;$B$3,薪资社保!$L:$L,"私账范畴"),"")</f>
        <v>0</v>
      </c>
    </row>
    <row r="27" spans="1:5" ht="17.100000000000001" customHeight="1" x14ac:dyDescent="0.2">
      <c r="A27" s="102">
        <f>参数表!M23</f>
        <v>22</v>
      </c>
      <c r="B27" s="103">
        <f>参数表!N23</f>
        <v>0</v>
      </c>
      <c r="C27" s="104">
        <f>IFERROR(SUMIFS(费用开支!$G:$G,费用开支!$K:$K,B27,费用开支!$D:$D,"&gt;="&amp;$B$2,费用开支!$D:$D,"&lt;="&amp;$B$3)+SUMIFS(薪资社保!$G:$G,薪资社保!$K:$K,B27,薪资社保!$D:$D,"&gt;="&amp;$B$2,薪资社保!$D:$D,"&lt;="&amp;$B$3),"")</f>
        <v>0</v>
      </c>
      <c r="D27" s="104">
        <f>IFERROR(SUMIFS(费用开支!$G:$G,费用开支!$K:$K,B27,费用开支!$D:$D,"&gt;="&amp;$B$2,费用开支!$D:$D,"&lt;="&amp;$B$3,费用开支!$L:$L,"公账范畴")+SUMIFS(薪资社保!$G:$G,薪资社保!$K:$K,B27,薪资社保!$D:$D,"&gt;="&amp;$B$2,薪资社保!$D:$D,"&lt;="&amp;$B$3,薪资社保!$L:$L,"公账范畴"),"")</f>
        <v>0</v>
      </c>
      <c r="E27" s="105">
        <f>IFERROR(SUMIFS(费用开支!$G:$G,费用开支!$K:$K,B27,费用开支!$D:$D,"&gt;="&amp;$B$2,费用开支!$D:$D,"&lt;="&amp;$B$3,费用开支!$L:$L,"私账范畴")+SUMIFS(薪资社保!$G:$G,薪资社保!$K:$K,B27,薪资社保!$D:$D,"&gt;="&amp;$B$2,薪资社保!$D:$D,"&lt;="&amp;$B$3,薪资社保!$L:$L,"私账范畴"),"")</f>
        <v>0</v>
      </c>
    </row>
    <row r="28" spans="1:5" ht="17.100000000000001" customHeight="1" x14ac:dyDescent="0.2">
      <c r="A28" s="102">
        <f>参数表!M24</f>
        <v>23</v>
      </c>
      <c r="B28" s="103">
        <f>参数表!N24</f>
        <v>0</v>
      </c>
      <c r="C28" s="104">
        <f>IFERROR(SUMIFS(费用开支!$G:$G,费用开支!$K:$K,B28,费用开支!$D:$D,"&gt;="&amp;$B$2,费用开支!$D:$D,"&lt;="&amp;$B$3)+SUMIFS(薪资社保!$G:$G,薪资社保!$K:$K,B28,薪资社保!$D:$D,"&gt;="&amp;$B$2,薪资社保!$D:$D,"&lt;="&amp;$B$3),"")</f>
        <v>0</v>
      </c>
      <c r="D28" s="104">
        <f>IFERROR(SUMIFS(费用开支!$G:$G,费用开支!$K:$K,B28,费用开支!$D:$D,"&gt;="&amp;$B$2,费用开支!$D:$D,"&lt;="&amp;$B$3,费用开支!$L:$L,"公账范畴")+SUMIFS(薪资社保!$G:$G,薪资社保!$K:$K,B28,薪资社保!$D:$D,"&gt;="&amp;$B$2,薪资社保!$D:$D,"&lt;="&amp;$B$3,薪资社保!$L:$L,"公账范畴"),"")</f>
        <v>0</v>
      </c>
      <c r="E28" s="105">
        <f>IFERROR(SUMIFS(费用开支!$G:$G,费用开支!$K:$K,B28,费用开支!$D:$D,"&gt;="&amp;$B$2,费用开支!$D:$D,"&lt;="&amp;$B$3,费用开支!$L:$L,"私账范畴")+SUMIFS(薪资社保!$G:$G,薪资社保!$K:$K,B28,薪资社保!$D:$D,"&gt;="&amp;$B$2,薪资社保!$D:$D,"&lt;="&amp;$B$3,薪资社保!$L:$L,"私账范畴"),"")</f>
        <v>0</v>
      </c>
    </row>
    <row r="29" spans="1:5" ht="17.100000000000001" customHeight="1" x14ac:dyDescent="0.2">
      <c r="A29" s="102">
        <f>参数表!M25</f>
        <v>24</v>
      </c>
      <c r="B29" s="103">
        <f>参数表!N25</f>
        <v>0</v>
      </c>
      <c r="C29" s="104">
        <f>IFERROR(SUMIFS(费用开支!$G:$G,费用开支!$K:$K,B29,费用开支!$D:$D,"&gt;="&amp;$B$2,费用开支!$D:$D,"&lt;="&amp;$B$3)+SUMIFS(薪资社保!$G:$G,薪资社保!$K:$K,B29,薪资社保!$D:$D,"&gt;="&amp;$B$2,薪资社保!$D:$D,"&lt;="&amp;$B$3),"")</f>
        <v>0</v>
      </c>
      <c r="D29" s="104">
        <f>IFERROR(SUMIFS(费用开支!$G:$G,费用开支!$K:$K,B29,费用开支!$D:$D,"&gt;="&amp;$B$2,费用开支!$D:$D,"&lt;="&amp;$B$3,费用开支!$L:$L,"公账范畴")+SUMIFS(薪资社保!$G:$G,薪资社保!$K:$K,B29,薪资社保!$D:$D,"&gt;="&amp;$B$2,薪资社保!$D:$D,"&lt;="&amp;$B$3,薪资社保!$L:$L,"公账范畴"),"")</f>
        <v>0</v>
      </c>
      <c r="E29" s="105">
        <f>IFERROR(SUMIFS(费用开支!$G:$G,费用开支!$K:$K,B29,费用开支!$D:$D,"&gt;="&amp;$B$2,费用开支!$D:$D,"&lt;="&amp;$B$3,费用开支!$L:$L,"私账范畴")+SUMIFS(薪资社保!$G:$G,薪资社保!$K:$K,B29,薪资社保!$D:$D,"&gt;="&amp;$B$2,薪资社保!$D:$D,"&lt;="&amp;$B$3,薪资社保!$L:$L,"私账范畴"),"")</f>
        <v>0</v>
      </c>
    </row>
    <row r="30" spans="1:5" ht="17.100000000000001" customHeight="1" x14ac:dyDescent="0.2">
      <c r="A30" s="102">
        <f>参数表!M26</f>
        <v>25</v>
      </c>
      <c r="B30" s="103">
        <f>参数表!N26</f>
        <v>0</v>
      </c>
      <c r="C30" s="104">
        <f>IFERROR(SUMIFS(费用开支!$G:$G,费用开支!$K:$K,B30,费用开支!$D:$D,"&gt;="&amp;$B$2,费用开支!$D:$D,"&lt;="&amp;$B$3)+SUMIFS(薪资社保!$G:$G,薪资社保!$K:$K,B30,薪资社保!$D:$D,"&gt;="&amp;$B$2,薪资社保!$D:$D,"&lt;="&amp;$B$3),"")</f>
        <v>0</v>
      </c>
      <c r="D30" s="104">
        <f>IFERROR(SUMIFS(费用开支!$G:$G,费用开支!$K:$K,B30,费用开支!$D:$D,"&gt;="&amp;$B$2,费用开支!$D:$D,"&lt;="&amp;$B$3,费用开支!$L:$L,"公账范畴")+SUMIFS(薪资社保!$G:$G,薪资社保!$K:$K,B30,薪资社保!$D:$D,"&gt;="&amp;$B$2,薪资社保!$D:$D,"&lt;="&amp;$B$3,薪资社保!$L:$L,"公账范畴"),"")</f>
        <v>0</v>
      </c>
      <c r="E30" s="105">
        <f>IFERROR(SUMIFS(费用开支!$G:$G,费用开支!$K:$K,B30,费用开支!$D:$D,"&gt;="&amp;$B$2,费用开支!$D:$D,"&lt;="&amp;$B$3,费用开支!$L:$L,"私账范畴")+SUMIFS(薪资社保!$G:$G,薪资社保!$K:$K,B30,薪资社保!$D:$D,"&gt;="&amp;$B$2,薪资社保!$D:$D,"&lt;="&amp;$B$3,薪资社保!$L:$L,"私账范畴"),"")</f>
        <v>0</v>
      </c>
    </row>
    <row r="31" spans="1:5" ht="17.100000000000001" customHeight="1" x14ac:dyDescent="0.2">
      <c r="A31" s="102">
        <f>参数表!M27</f>
        <v>26</v>
      </c>
      <c r="B31" s="103">
        <f>参数表!N27</f>
        <v>0</v>
      </c>
      <c r="C31" s="104">
        <f>IFERROR(SUMIFS(费用开支!$G:$G,费用开支!$K:$K,B31,费用开支!$D:$D,"&gt;="&amp;$B$2,费用开支!$D:$D,"&lt;="&amp;$B$3)+SUMIFS(薪资社保!$G:$G,薪资社保!$K:$K,B31,薪资社保!$D:$D,"&gt;="&amp;$B$2,薪资社保!$D:$D,"&lt;="&amp;$B$3),"")</f>
        <v>0</v>
      </c>
      <c r="D31" s="104">
        <f>IFERROR(SUMIFS(费用开支!$G:$G,费用开支!$K:$K,B31,费用开支!$D:$D,"&gt;="&amp;$B$2,费用开支!$D:$D,"&lt;="&amp;$B$3,费用开支!$L:$L,"公账范畴")+SUMIFS(薪资社保!$G:$G,薪资社保!$K:$K,B31,薪资社保!$D:$D,"&gt;="&amp;$B$2,薪资社保!$D:$D,"&lt;="&amp;$B$3,薪资社保!$L:$L,"公账范畴"),"")</f>
        <v>0</v>
      </c>
      <c r="E31" s="105">
        <f>IFERROR(SUMIFS(费用开支!$G:$G,费用开支!$K:$K,B31,费用开支!$D:$D,"&gt;="&amp;$B$2,费用开支!$D:$D,"&lt;="&amp;$B$3,费用开支!$L:$L,"私账范畴")+SUMIFS(薪资社保!$G:$G,薪资社保!$K:$K,B31,薪资社保!$D:$D,"&gt;="&amp;$B$2,薪资社保!$D:$D,"&lt;="&amp;$B$3,薪资社保!$L:$L,"私账范畴"),"")</f>
        <v>0</v>
      </c>
    </row>
    <row r="32" spans="1:5" ht="17.100000000000001" customHeight="1" x14ac:dyDescent="0.2">
      <c r="A32" s="102">
        <f>参数表!M28</f>
        <v>27</v>
      </c>
      <c r="B32" s="103">
        <f>参数表!N28</f>
        <v>0</v>
      </c>
      <c r="C32" s="104">
        <f>IFERROR(SUMIFS(费用开支!$G:$G,费用开支!$K:$K,B32,费用开支!$D:$D,"&gt;="&amp;$B$2,费用开支!$D:$D,"&lt;="&amp;$B$3)+SUMIFS(薪资社保!$G:$G,薪资社保!$K:$K,B32,薪资社保!$D:$D,"&gt;="&amp;$B$2,薪资社保!$D:$D,"&lt;="&amp;$B$3),"")</f>
        <v>0</v>
      </c>
      <c r="D32" s="104">
        <f>IFERROR(SUMIFS(费用开支!$G:$G,费用开支!$K:$K,B32,费用开支!$D:$D,"&gt;="&amp;$B$2,费用开支!$D:$D,"&lt;="&amp;$B$3,费用开支!$L:$L,"公账范畴")+SUMIFS(薪资社保!$G:$G,薪资社保!$K:$K,B32,薪资社保!$D:$D,"&gt;="&amp;$B$2,薪资社保!$D:$D,"&lt;="&amp;$B$3,薪资社保!$L:$L,"公账范畴"),"")</f>
        <v>0</v>
      </c>
      <c r="E32" s="105">
        <f>IFERROR(SUMIFS(费用开支!$G:$G,费用开支!$K:$K,B32,费用开支!$D:$D,"&gt;="&amp;$B$2,费用开支!$D:$D,"&lt;="&amp;$B$3,费用开支!$L:$L,"私账范畴")+SUMIFS(薪资社保!$G:$G,薪资社保!$K:$K,B32,薪资社保!$D:$D,"&gt;="&amp;$B$2,薪资社保!$D:$D,"&lt;="&amp;$B$3,薪资社保!$L:$L,"私账范畴"),"")</f>
        <v>0</v>
      </c>
    </row>
    <row r="33" spans="1:5" ht="17.100000000000001" customHeight="1" x14ac:dyDescent="0.2">
      <c r="A33" s="102">
        <f>参数表!M29</f>
        <v>28</v>
      </c>
      <c r="B33" s="103">
        <f>参数表!N29</f>
        <v>0</v>
      </c>
      <c r="C33" s="104">
        <f>IFERROR(SUMIFS(费用开支!$G:$G,费用开支!$K:$K,B33,费用开支!$D:$D,"&gt;="&amp;$B$2,费用开支!$D:$D,"&lt;="&amp;$B$3)+SUMIFS(薪资社保!$G:$G,薪资社保!$K:$K,B33,薪资社保!$D:$D,"&gt;="&amp;$B$2,薪资社保!$D:$D,"&lt;="&amp;$B$3),"")</f>
        <v>0</v>
      </c>
      <c r="D33" s="104">
        <f>IFERROR(SUMIFS(费用开支!$G:$G,费用开支!$K:$K,B33,费用开支!$D:$D,"&gt;="&amp;$B$2,费用开支!$D:$D,"&lt;="&amp;$B$3,费用开支!$L:$L,"公账范畴")+SUMIFS(薪资社保!$G:$G,薪资社保!$K:$K,B33,薪资社保!$D:$D,"&gt;="&amp;$B$2,薪资社保!$D:$D,"&lt;="&amp;$B$3,薪资社保!$L:$L,"公账范畴"),"")</f>
        <v>0</v>
      </c>
      <c r="E33" s="105">
        <f>IFERROR(SUMIFS(费用开支!$G:$G,费用开支!$K:$K,B33,费用开支!$D:$D,"&gt;="&amp;$B$2,费用开支!$D:$D,"&lt;="&amp;$B$3,费用开支!$L:$L,"私账范畴")+SUMIFS(薪资社保!$G:$G,薪资社保!$K:$K,B33,薪资社保!$D:$D,"&gt;="&amp;$B$2,薪资社保!$D:$D,"&lt;="&amp;$B$3,薪资社保!$L:$L,"私账范畴"),"")</f>
        <v>0</v>
      </c>
    </row>
    <row r="34" spans="1:5" ht="17.100000000000001" customHeight="1" x14ac:dyDescent="0.2">
      <c r="A34" s="102">
        <f>参数表!M30</f>
        <v>29</v>
      </c>
      <c r="B34" s="103">
        <f>参数表!N30</f>
        <v>0</v>
      </c>
      <c r="C34" s="104">
        <f>IFERROR(SUMIFS(费用开支!$G:$G,费用开支!$K:$K,B34,费用开支!$D:$D,"&gt;="&amp;$B$2,费用开支!$D:$D,"&lt;="&amp;$B$3)+SUMIFS(薪资社保!$G:$G,薪资社保!$K:$K,B34,薪资社保!$D:$D,"&gt;="&amp;$B$2,薪资社保!$D:$D,"&lt;="&amp;$B$3),"")</f>
        <v>0</v>
      </c>
      <c r="D34" s="104">
        <f>IFERROR(SUMIFS(费用开支!$G:$G,费用开支!$K:$K,B34,费用开支!$D:$D,"&gt;="&amp;$B$2,费用开支!$D:$D,"&lt;="&amp;$B$3,费用开支!$L:$L,"公账范畴")+SUMIFS(薪资社保!$G:$G,薪资社保!$K:$K,B34,薪资社保!$D:$D,"&gt;="&amp;$B$2,薪资社保!$D:$D,"&lt;="&amp;$B$3,薪资社保!$L:$L,"公账范畴"),"")</f>
        <v>0</v>
      </c>
      <c r="E34" s="105">
        <f>IFERROR(SUMIFS(费用开支!$G:$G,费用开支!$K:$K,B34,费用开支!$D:$D,"&gt;="&amp;$B$2,费用开支!$D:$D,"&lt;="&amp;$B$3,费用开支!$L:$L,"私账范畴")+SUMIFS(薪资社保!$G:$G,薪资社保!$K:$K,B34,薪资社保!$D:$D,"&gt;="&amp;$B$2,薪资社保!$D:$D,"&lt;="&amp;$B$3,薪资社保!$L:$L,"私账范畴"),"")</f>
        <v>0</v>
      </c>
    </row>
    <row r="35" spans="1:5" ht="17.100000000000001" customHeight="1" x14ac:dyDescent="0.2">
      <c r="A35" s="102">
        <f>参数表!M31</f>
        <v>30</v>
      </c>
      <c r="B35" s="103">
        <f>参数表!N31</f>
        <v>0</v>
      </c>
      <c r="C35" s="104">
        <f>IFERROR(SUMIFS(费用开支!$G:$G,费用开支!$K:$K,B35,费用开支!$D:$D,"&gt;="&amp;$B$2,费用开支!$D:$D,"&lt;="&amp;$B$3)+SUMIFS(薪资社保!$G:$G,薪资社保!$K:$K,B35,薪资社保!$D:$D,"&gt;="&amp;$B$2,薪资社保!$D:$D,"&lt;="&amp;$B$3),"")</f>
        <v>0</v>
      </c>
      <c r="D35" s="104">
        <f>IFERROR(SUMIFS(费用开支!$G:$G,费用开支!$K:$K,B35,费用开支!$D:$D,"&gt;="&amp;$B$2,费用开支!$D:$D,"&lt;="&amp;$B$3,费用开支!$L:$L,"公账范畴")+SUMIFS(薪资社保!$G:$G,薪资社保!$K:$K,B35,薪资社保!$D:$D,"&gt;="&amp;$B$2,薪资社保!$D:$D,"&lt;="&amp;$B$3,薪资社保!$L:$L,"公账范畴"),"")</f>
        <v>0</v>
      </c>
      <c r="E35" s="105">
        <f>IFERROR(SUMIFS(费用开支!$G:$G,费用开支!$K:$K,B35,费用开支!$D:$D,"&gt;="&amp;$B$2,费用开支!$D:$D,"&lt;="&amp;$B$3,费用开支!$L:$L,"私账范畴")+SUMIFS(薪资社保!$G:$G,薪资社保!$K:$K,B35,薪资社保!$D:$D,"&gt;="&amp;$B$2,薪资社保!$D:$D,"&lt;="&amp;$B$3,薪资社保!$L:$L,"私账范畴"),"")</f>
        <v>0</v>
      </c>
    </row>
    <row r="36" spans="1:5" ht="17.100000000000001" customHeight="1" x14ac:dyDescent="0.2">
      <c r="A36" s="102">
        <f>参数表!M32</f>
        <v>31</v>
      </c>
      <c r="B36" s="103">
        <f>参数表!N32</f>
        <v>0</v>
      </c>
      <c r="C36" s="104">
        <f>IFERROR(SUMIFS(费用开支!$G:$G,费用开支!$K:$K,B36,费用开支!$D:$D,"&gt;="&amp;$B$2,费用开支!$D:$D,"&lt;="&amp;$B$3)+SUMIFS(薪资社保!$G:$G,薪资社保!$K:$K,B36,薪资社保!$D:$D,"&gt;="&amp;$B$2,薪资社保!$D:$D,"&lt;="&amp;$B$3),"")</f>
        <v>0</v>
      </c>
      <c r="D36" s="104">
        <f>IFERROR(SUMIFS(费用开支!$G:$G,费用开支!$K:$K,B36,费用开支!$D:$D,"&gt;="&amp;$B$2,费用开支!$D:$D,"&lt;="&amp;$B$3,费用开支!$L:$L,"公账范畴")+SUMIFS(薪资社保!$G:$G,薪资社保!$K:$K,B36,薪资社保!$D:$D,"&gt;="&amp;$B$2,薪资社保!$D:$D,"&lt;="&amp;$B$3,薪资社保!$L:$L,"公账范畴"),"")</f>
        <v>0</v>
      </c>
      <c r="E36" s="105">
        <f>IFERROR(SUMIFS(费用开支!$G:$G,费用开支!$K:$K,B36,费用开支!$D:$D,"&gt;="&amp;$B$2,费用开支!$D:$D,"&lt;="&amp;$B$3,费用开支!$L:$L,"私账范畴")+SUMIFS(薪资社保!$G:$G,薪资社保!$K:$K,B36,薪资社保!$D:$D,"&gt;="&amp;$B$2,薪资社保!$D:$D,"&lt;="&amp;$B$3,薪资社保!$L:$L,"私账范畴"),"")</f>
        <v>0</v>
      </c>
    </row>
    <row r="37" spans="1:5" ht="17.100000000000001" customHeight="1" x14ac:dyDescent="0.2">
      <c r="A37" s="102">
        <f>参数表!M33</f>
        <v>32</v>
      </c>
      <c r="B37" s="103">
        <f>参数表!N33</f>
        <v>0</v>
      </c>
      <c r="C37" s="104">
        <f>IFERROR(SUMIFS(费用开支!$G:$G,费用开支!$K:$K,B37,费用开支!$D:$D,"&gt;="&amp;$B$2,费用开支!$D:$D,"&lt;="&amp;$B$3)+SUMIFS(薪资社保!$G:$G,薪资社保!$K:$K,B37,薪资社保!$D:$D,"&gt;="&amp;$B$2,薪资社保!$D:$D,"&lt;="&amp;$B$3),"")</f>
        <v>0</v>
      </c>
      <c r="D37" s="104">
        <f>IFERROR(SUMIFS(费用开支!$G:$G,费用开支!$K:$K,B37,费用开支!$D:$D,"&gt;="&amp;$B$2,费用开支!$D:$D,"&lt;="&amp;$B$3,费用开支!$L:$L,"公账范畴")+SUMIFS(薪资社保!$G:$G,薪资社保!$K:$K,B37,薪资社保!$D:$D,"&gt;="&amp;$B$2,薪资社保!$D:$D,"&lt;="&amp;$B$3,薪资社保!$L:$L,"公账范畴"),"")</f>
        <v>0</v>
      </c>
      <c r="E37" s="105">
        <f>IFERROR(SUMIFS(费用开支!$G:$G,费用开支!$K:$K,B37,费用开支!$D:$D,"&gt;="&amp;$B$2,费用开支!$D:$D,"&lt;="&amp;$B$3,费用开支!$L:$L,"私账范畴")+SUMIFS(薪资社保!$G:$G,薪资社保!$K:$K,B37,薪资社保!$D:$D,"&gt;="&amp;$B$2,薪资社保!$D:$D,"&lt;="&amp;$B$3,薪资社保!$L:$L,"私账范畴"),"")</f>
        <v>0</v>
      </c>
    </row>
    <row r="38" spans="1:5" ht="17.100000000000001" customHeight="1" x14ac:dyDescent="0.2">
      <c r="A38" s="102">
        <f>参数表!M34</f>
        <v>33</v>
      </c>
      <c r="B38" s="103">
        <f>参数表!N34</f>
        <v>0</v>
      </c>
      <c r="C38" s="104">
        <f>IFERROR(SUMIFS(费用开支!$G:$G,费用开支!$K:$K,B38,费用开支!$D:$D,"&gt;="&amp;$B$2,费用开支!$D:$D,"&lt;="&amp;$B$3)+SUMIFS(薪资社保!$G:$G,薪资社保!$K:$K,B38,薪资社保!$D:$D,"&gt;="&amp;$B$2,薪资社保!$D:$D,"&lt;="&amp;$B$3),"")</f>
        <v>0</v>
      </c>
      <c r="D38" s="104">
        <f>IFERROR(SUMIFS(费用开支!$G:$G,费用开支!$K:$K,B38,费用开支!$D:$D,"&gt;="&amp;$B$2,费用开支!$D:$D,"&lt;="&amp;$B$3,费用开支!$L:$L,"公账范畴")+SUMIFS(薪资社保!$G:$G,薪资社保!$K:$K,B38,薪资社保!$D:$D,"&gt;="&amp;$B$2,薪资社保!$D:$D,"&lt;="&amp;$B$3,薪资社保!$L:$L,"公账范畴"),"")</f>
        <v>0</v>
      </c>
      <c r="E38" s="105">
        <f>IFERROR(SUMIFS(费用开支!$G:$G,费用开支!$K:$K,B38,费用开支!$D:$D,"&gt;="&amp;$B$2,费用开支!$D:$D,"&lt;="&amp;$B$3,费用开支!$L:$L,"私账范畴")+SUMIFS(薪资社保!$G:$G,薪资社保!$K:$K,B38,薪资社保!$D:$D,"&gt;="&amp;$B$2,薪资社保!$D:$D,"&lt;="&amp;$B$3,薪资社保!$L:$L,"私账范畴"),"")</f>
        <v>0</v>
      </c>
    </row>
    <row r="39" spans="1:5" ht="17.100000000000001" customHeight="1" x14ac:dyDescent="0.2">
      <c r="A39" s="102">
        <f>参数表!M35</f>
        <v>34</v>
      </c>
      <c r="B39" s="103">
        <f>参数表!N35</f>
        <v>0</v>
      </c>
      <c r="C39" s="104">
        <f>IFERROR(SUMIFS(费用开支!$G:$G,费用开支!$K:$K,B39,费用开支!$D:$D,"&gt;="&amp;$B$2,费用开支!$D:$D,"&lt;="&amp;$B$3)+SUMIFS(薪资社保!$G:$G,薪资社保!$K:$K,B39,薪资社保!$D:$D,"&gt;="&amp;$B$2,薪资社保!$D:$D,"&lt;="&amp;$B$3),"")</f>
        <v>0</v>
      </c>
      <c r="D39" s="104">
        <f>IFERROR(SUMIFS(费用开支!$G:$G,费用开支!$K:$K,B39,费用开支!$D:$D,"&gt;="&amp;$B$2,费用开支!$D:$D,"&lt;="&amp;$B$3,费用开支!$L:$L,"公账范畴")+SUMIFS(薪资社保!$G:$G,薪资社保!$K:$K,B39,薪资社保!$D:$D,"&gt;="&amp;$B$2,薪资社保!$D:$D,"&lt;="&amp;$B$3,薪资社保!$L:$L,"公账范畴"),"")</f>
        <v>0</v>
      </c>
      <c r="E39" s="105">
        <f>IFERROR(SUMIFS(费用开支!$G:$G,费用开支!$K:$K,B39,费用开支!$D:$D,"&gt;="&amp;$B$2,费用开支!$D:$D,"&lt;="&amp;$B$3,费用开支!$L:$L,"私账范畴")+SUMIFS(薪资社保!$G:$G,薪资社保!$K:$K,B39,薪资社保!$D:$D,"&gt;="&amp;$B$2,薪资社保!$D:$D,"&lt;="&amp;$B$3,薪资社保!$L:$L,"私账范畴"),"")</f>
        <v>0</v>
      </c>
    </row>
    <row r="40" spans="1:5" ht="17.100000000000001" customHeight="1" x14ac:dyDescent="0.2">
      <c r="A40" s="102">
        <f>参数表!M36</f>
        <v>35</v>
      </c>
      <c r="B40" s="103">
        <f>参数表!N36</f>
        <v>0</v>
      </c>
      <c r="C40" s="104">
        <f>IFERROR(SUMIFS(费用开支!$G:$G,费用开支!$K:$K,B40,费用开支!$D:$D,"&gt;="&amp;$B$2,费用开支!$D:$D,"&lt;="&amp;$B$3)+SUMIFS(薪资社保!$G:$G,薪资社保!$K:$K,B40,薪资社保!$D:$D,"&gt;="&amp;$B$2,薪资社保!$D:$D,"&lt;="&amp;$B$3),"")</f>
        <v>0</v>
      </c>
      <c r="D40" s="104">
        <f>IFERROR(SUMIFS(费用开支!$G:$G,费用开支!$K:$K,B40,费用开支!$D:$D,"&gt;="&amp;$B$2,费用开支!$D:$D,"&lt;="&amp;$B$3,费用开支!$L:$L,"公账范畴")+SUMIFS(薪资社保!$G:$G,薪资社保!$K:$K,B40,薪资社保!$D:$D,"&gt;="&amp;$B$2,薪资社保!$D:$D,"&lt;="&amp;$B$3,薪资社保!$L:$L,"公账范畴"),"")</f>
        <v>0</v>
      </c>
      <c r="E40" s="105">
        <f>IFERROR(SUMIFS(费用开支!$G:$G,费用开支!$K:$K,B40,费用开支!$D:$D,"&gt;="&amp;$B$2,费用开支!$D:$D,"&lt;="&amp;$B$3,费用开支!$L:$L,"私账范畴")+SUMIFS(薪资社保!$G:$G,薪资社保!$K:$K,B40,薪资社保!$D:$D,"&gt;="&amp;$B$2,薪资社保!$D:$D,"&lt;="&amp;$B$3,薪资社保!$L:$L,"私账范畴"),"")</f>
        <v>0</v>
      </c>
    </row>
    <row r="41" spans="1:5" ht="17.100000000000001" customHeight="1" x14ac:dyDescent="0.2">
      <c r="A41" s="102">
        <f>参数表!M37</f>
        <v>36</v>
      </c>
      <c r="B41" s="103">
        <f>参数表!N37</f>
        <v>0</v>
      </c>
      <c r="C41" s="104">
        <f>IFERROR(SUMIFS(费用开支!$G:$G,费用开支!$K:$K,B41,费用开支!$D:$D,"&gt;="&amp;$B$2,费用开支!$D:$D,"&lt;="&amp;$B$3)+SUMIFS(薪资社保!$G:$G,薪资社保!$K:$K,B41,薪资社保!$D:$D,"&gt;="&amp;$B$2,薪资社保!$D:$D,"&lt;="&amp;$B$3),"")</f>
        <v>0</v>
      </c>
      <c r="D41" s="104">
        <f>IFERROR(SUMIFS(费用开支!$G:$G,费用开支!$K:$K,B41,费用开支!$D:$D,"&gt;="&amp;$B$2,费用开支!$D:$D,"&lt;="&amp;$B$3,费用开支!$L:$L,"公账范畴")+SUMIFS(薪资社保!$G:$G,薪资社保!$K:$K,B41,薪资社保!$D:$D,"&gt;="&amp;$B$2,薪资社保!$D:$D,"&lt;="&amp;$B$3,薪资社保!$L:$L,"公账范畴"),"")</f>
        <v>0</v>
      </c>
      <c r="E41" s="105">
        <f>IFERROR(SUMIFS(费用开支!$G:$G,费用开支!$K:$K,B41,费用开支!$D:$D,"&gt;="&amp;$B$2,费用开支!$D:$D,"&lt;="&amp;$B$3,费用开支!$L:$L,"私账范畴")+SUMIFS(薪资社保!$G:$G,薪资社保!$K:$K,B41,薪资社保!$D:$D,"&gt;="&amp;$B$2,薪资社保!$D:$D,"&lt;="&amp;$B$3,薪资社保!$L:$L,"私账范畴"),"")</f>
        <v>0</v>
      </c>
    </row>
    <row r="42" spans="1:5" ht="17.100000000000001" customHeight="1" x14ac:dyDescent="0.2">
      <c r="A42" s="102">
        <f>参数表!M38</f>
        <v>37</v>
      </c>
      <c r="B42" s="103">
        <f>参数表!N38</f>
        <v>0</v>
      </c>
      <c r="C42" s="104">
        <f>IFERROR(SUMIFS(费用开支!$G:$G,费用开支!$K:$K,B42,费用开支!$D:$D,"&gt;="&amp;$B$2,费用开支!$D:$D,"&lt;="&amp;$B$3)+SUMIFS(薪资社保!$G:$G,薪资社保!$K:$K,B42,薪资社保!$D:$D,"&gt;="&amp;$B$2,薪资社保!$D:$D,"&lt;="&amp;$B$3),"")</f>
        <v>0</v>
      </c>
      <c r="D42" s="104">
        <f>IFERROR(SUMIFS(费用开支!$G:$G,费用开支!$K:$K,B42,费用开支!$D:$D,"&gt;="&amp;$B$2,费用开支!$D:$D,"&lt;="&amp;$B$3,费用开支!$L:$L,"公账范畴")+SUMIFS(薪资社保!$G:$G,薪资社保!$K:$K,B42,薪资社保!$D:$D,"&gt;="&amp;$B$2,薪资社保!$D:$D,"&lt;="&amp;$B$3,薪资社保!$L:$L,"公账范畴"),"")</f>
        <v>0</v>
      </c>
      <c r="E42" s="105">
        <f>IFERROR(SUMIFS(费用开支!$G:$G,费用开支!$K:$K,B42,费用开支!$D:$D,"&gt;="&amp;$B$2,费用开支!$D:$D,"&lt;="&amp;$B$3,费用开支!$L:$L,"私账范畴")+SUMIFS(薪资社保!$G:$G,薪资社保!$K:$K,B42,薪资社保!$D:$D,"&gt;="&amp;$B$2,薪资社保!$D:$D,"&lt;="&amp;$B$3,薪资社保!$L:$L,"私账范畴"),"")</f>
        <v>0</v>
      </c>
    </row>
    <row r="43" spans="1:5" ht="17.100000000000001" customHeight="1" x14ac:dyDescent="0.2">
      <c r="A43" s="102">
        <f>参数表!M39</f>
        <v>38</v>
      </c>
      <c r="B43" s="103">
        <f>参数表!N39</f>
        <v>0</v>
      </c>
      <c r="C43" s="104">
        <f>IFERROR(SUMIFS(费用开支!$G:$G,费用开支!$K:$K,B43,费用开支!$D:$D,"&gt;="&amp;$B$2,费用开支!$D:$D,"&lt;="&amp;$B$3)+SUMIFS(薪资社保!$G:$G,薪资社保!$K:$K,B43,薪资社保!$D:$D,"&gt;="&amp;$B$2,薪资社保!$D:$D,"&lt;="&amp;$B$3),"")</f>
        <v>0</v>
      </c>
      <c r="D43" s="104">
        <f>IFERROR(SUMIFS(费用开支!$G:$G,费用开支!$K:$K,B43,费用开支!$D:$D,"&gt;="&amp;$B$2,费用开支!$D:$D,"&lt;="&amp;$B$3,费用开支!$L:$L,"公账范畴")+SUMIFS(薪资社保!$G:$G,薪资社保!$K:$K,B43,薪资社保!$D:$D,"&gt;="&amp;$B$2,薪资社保!$D:$D,"&lt;="&amp;$B$3,薪资社保!$L:$L,"公账范畴"),"")</f>
        <v>0</v>
      </c>
      <c r="E43" s="105">
        <f>IFERROR(SUMIFS(费用开支!$G:$G,费用开支!$K:$K,B43,费用开支!$D:$D,"&gt;="&amp;$B$2,费用开支!$D:$D,"&lt;="&amp;$B$3,费用开支!$L:$L,"私账范畴")+SUMIFS(薪资社保!$G:$G,薪资社保!$K:$K,B43,薪资社保!$D:$D,"&gt;="&amp;$B$2,薪资社保!$D:$D,"&lt;="&amp;$B$3,薪资社保!$L:$L,"私账范畴"),"")</f>
        <v>0</v>
      </c>
    </row>
    <row r="44" spans="1:5" ht="17.100000000000001" customHeight="1" x14ac:dyDescent="0.2">
      <c r="A44" s="102">
        <f>参数表!M40</f>
        <v>39</v>
      </c>
      <c r="B44" s="103">
        <f>参数表!N40</f>
        <v>0</v>
      </c>
      <c r="C44" s="104">
        <f>IFERROR(SUMIFS(费用开支!$G:$G,费用开支!$K:$K,B44,费用开支!$D:$D,"&gt;="&amp;$B$2,费用开支!$D:$D,"&lt;="&amp;$B$3)+SUMIFS(薪资社保!$G:$G,薪资社保!$K:$K,B44,薪资社保!$D:$D,"&gt;="&amp;$B$2,薪资社保!$D:$D,"&lt;="&amp;$B$3),"")</f>
        <v>0</v>
      </c>
      <c r="D44" s="104">
        <f>IFERROR(SUMIFS(费用开支!$G:$G,费用开支!$K:$K,B44,费用开支!$D:$D,"&gt;="&amp;$B$2,费用开支!$D:$D,"&lt;="&amp;$B$3,费用开支!$L:$L,"公账范畴")+SUMIFS(薪资社保!$G:$G,薪资社保!$K:$K,B44,薪资社保!$D:$D,"&gt;="&amp;$B$2,薪资社保!$D:$D,"&lt;="&amp;$B$3,薪资社保!$L:$L,"公账范畴"),"")</f>
        <v>0</v>
      </c>
      <c r="E44" s="105">
        <f>IFERROR(SUMIFS(费用开支!$G:$G,费用开支!$K:$K,B44,费用开支!$D:$D,"&gt;="&amp;$B$2,费用开支!$D:$D,"&lt;="&amp;$B$3,费用开支!$L:$L,"私账范畴")+SUMIFS(薪资社保!$G:$G,薪资社保!$K:$K,B44,薪资社保!$D:$D,"&gt;="&amp;$B$2,薪资社保!$D:$D,"&lt;="&amp;$B$3,薪资社保!$L:$L,"私账范畴"),"")</f>
        <v>0</v>
      </c>
    </row>
    <row r="45" spans="1:5" ht="17.100000000000001" customHeight="1" x14ac:dyDescent="0.2">
      <c r="A45" s="106">
        <f>参数表!M41</f>
        <v>40</v>
      </c>
      <c r="B45" s="107">
        <f>参数表!N41</f>
        <v>0</v>
      </c>
      <c r="C45" s="108">
        <f>IFERROR(SUMIFS(费用开支!$G:$G,费用开支!$K:$K,B45,费用开支!$D:$D,"&gt;="&amp;$B$2,费用开支!$D:$D,"&lt;="&amp;$B$3)+SUMIFS(薪资社保!$G:$G,薪资社保!$K:$K,B45,薪资社保!$D:$D,"&gt;="&amp;$B$2,薪资社保!$D:$D,"&lt;="&amp;$B$3),"")</f>
        <v>0</v>
      </c>
      <c r="D45" s="108">
        <f>IFERROR(SUMIFS(费用开支!$G:$G,费用开支!$K:$K,B45,费用开支!$D:$D,"&gt;="&amp;$B$2,费用开支!$D:$D,"&lt;="&amp;$B$3,费用开支!$L:$L,"公账范畴")+SUMIFS(薪资社保!$G:$G,薪资社保!$K:$K,B45,薪资社保!$D:$D,"&gt;="&amp;$B$2,薪资社保!$D:$D,"&lt;="&amp;$B$3,薪资社保!$L:$L,"公账范畴"),"")</f>
        <v>0</v>
      </c>
      <c r="E45" s="109">
        <f>IFERROR(SUMIFS(费用开支!$G:$G,费用开支!$K:$K,B45,费用开支!$D:$D,"&gt;="&amp;$B$2,费用开支!$D:$D,"&lt;="&amp;$B$3,费用开支!$L:$L,"私账范畴")+SUMIFS(薪资社保!$G:$G,薪资社保!$K:$K,B45,薪资社保!$D:$D,"&gt;="&amp;$B$2,薪资社保!$D:$D,"&lt;="&amp;$B$3,薪资社保!$L:$L,"私账范畴"),"")</f>
        <v>0</v>
      </c>
    </row>
  </sheetData>
  <mergeCells count="1">
    <mergeCell ref="A1:E1"/>
  </mergeCells>
  <phoneticPr fontId="29" type="noConversion"/>
  <pageMargins left="0.69930555555555596" right="0.69930555555555596" top="0.75" bottom="0.75" header="0.3" footer="0.3"/>
  <pageSetup paperSize="9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5"/>
  <sheetViews>
    <sheetView workbookViewId="0">
      <selection sqref="A1:E1"/>
    </sheetView>
  </sheetViews>
  <sheetFormatPr defaultColWidth="8.625" defaultRowHeight="16.5" x14ac:dyDescent="0.2"/>
  <cols>
    <col min="1" max="1" width="10.625" style="92" customWidth="1"/>
    <col min="2" max="2" width="20.625" style="92" customWidth="1"/>
    <col min="3" max="5" width="18.625" style="110" customWidth="1"/>
    <col min="6" max="6" width="20.625" style="89" customWidth="1"/>
    <col min="7" max="9" width="18.625" style="89" customWidth="1"/>
    <col min="10" max="16384" width="8.625" style="89"/>
  </cols>
  <sheetData>
    <row r="1" spans="1:9" ht="26.1" customHeight="1" x14ac:dyDescent="0.2">
      <c r="A1" s="87" t="s">
        <v>584</v>
      </c>
      <c r="B1" s="87"/>
      <c r="C1" s="87"/>
      <c r="D1" s="87"/>
      <c r="E1" s="87"/>
      <c r="F1" s="111" t="s">
        <v>585</v>
      </c>
      <c r="G1" s="88"/>
    </row>
    <row r="2" spans="1:9" ht="18" customHeight="1" x14ac:dyDescent="0.2">
      <c r="A2" s="90" t="s">
        <v>510</v>
      </c>
      <c r="B2" s="91">
        <v>43101</v>
      </c>
      <c r="C2" s="89"/>
      <c r="D2" s="92"/>
      <c r="E2" s="92"/>
      <c r="F2" s="111" t="s">
        <v>586</v>
      </c>
      <c r="G2" s="93"/>
    </row>
    <row r="3" spans="1:9" ht="18" customHeight="1" x14ac:dyDescent="0.2">
      <c r="A3" s="90" t="s">
        <v>512</v>
      </c>
      <c r="B3" s="91">
        <v>43465</v>
      </c>
      <c r="C3" s="89"/>
      <c r="D3" s="92" t="s">
        <v>534</v>
      </c>
      <c r="E3" s="92" t="s">
        <v>535</v>
      </c>
      <c r="F3" s="112" t="s">
        <v>586</v>
      </c>
      <c r="G3" s="94"/>
      <c r="H3" s="89" t="s">
        <v>534</v>
      </c>
      <c r="I3" s="89" t="s">
        <v>535</v>
      </c>
    </row>
    <row r="4" spans="1:9" ht="20.100000000000001" customHeight="1" x14ac:dyDescent="0.2">
      <c r="A4" s="94"/>
      <c r="B4" s="95" t="s">
        <v>587</v>
      </c>
      <c r="C4" s="96">
        <f>IFERROR(SUMIFS(借入及还款!$G:$G,借入及还款!$D:$D,"&lt;="&amp;应付汇总!$B$3)-SUMIFS(借入及还款!$H:$H,借入及还款!$D:$D,"&lt;="&amp;应付汇总!$B$3),"")</f>
        <v>50000</v>
      </c>
      <c r="D4" s="96">
        <f>IFERROR(SUMIFS(借入及还款!$G:$G,借入及还款!$D:$D,"&lt;="&amp;应付汇总!$B$3,借入及还款!$M:$M,"公账范畴")-SUMIFS(借入及还款!$H:$H,借入及还款!$D:$D,"&lt;="&amp;应付汇总!$B$3,借入及还款!$M:$M,"公账范畴"),"")</f>
        <v>50000</v>
      </c>
      <c r="E4" s="96">
        <f>IFERROR(SUMIFS(借入及还款!$G:$G,借入及还款!$D:$D,"&lt;="&amp;应付汇总!$B$3,借入及还款!$M:$M,"私账范畴")-SUMIFS(借入及还款!$H:$H,借入及还款!$D:$D,"&lt;="&amp;应付汇总!$B$3,借入及还款!$M:$M,"私账范畴"),"")</f>
        <v>0</v>
      </c>
      <c r="F4" s="95" t="s">
        <v>588</v>
      </c>
      <c r="G4" s="96">
        <f>IFERROR(SUMIFS(借入及还款!$G:$G,借入及还款!$D:$D,"&lt;="&amp;应付汇总!$B$2)-SUMIFS(借入及还款!$H:$H,借入及还款!$D:$D,"&lt;="&amp;应付汇总!$B$2),"")</f>
        <v>50000</v>
      </c>
      <c r="H4" s="96">
        <f>IFERROR(SUMIFS(借入及还款!$G:$G,借入及还款!$D:$D,"&lt;="&amp;应付汇总!$B$2,借入及还款!$M:$M,"公账范畴")-SUMIFS(借入及还款!$H:$H,借入及还款!$D:$D,"&lt;="&amp;应付汇总!$B$2,借入及还款!$M:$M,"公账范畴"),"")</f>
        <v>50000</v>
      </c>
      <c r="I4" s="96">
        <f>IFERROR(SUMIFS(借入及还款!$G:$G,借入及还款!$D:$D,"&lt;="&amp;应付汇总!$B$2,借入及还款!$M:$M,"私账范畴")-SUMIFS(借入及还款!$H:$H,借入及还款!$D:$D,"&lt;="&amp;应付汇总!$B$2,借入及还款!$M:$M,"私账范畴"),"")</f>
        <v>0</v>
      </c>
    </row>
    <row r="5" spans="1:9" ht="21.95" customHeight="1" x14ac:dyDescent="0.2">
      <c r="A5" s="98" t="s">
        <v>353</v>
      </c>
      <c r="B5" s="99" t="s">
        <v>589</v>
      </c>
      <c r="C5" s="100" t="s">
        <v>590</v>
      </c>
      <c r="D5" s="100" t="s">
        <v>534</v>
      </c>
      <c r="E5" s="101" t="s">
        <v>535</v>
      </c>
      <c r="F5" s="99" t="s">
        <v>589</v>
      </c>
      <c r="G5" s="100" t="s">
        <v>578</v>
      </c>
      <c r="H5" s="100" t="s">
        <v>534</v>
      </c>
      <c r="I5" s="101" t="s">
        <v>535</v>
      </c>
    </row>
    <row r="6" spans="1:9" ht="17.100000000000001" customHeight="1" x14ac:dyDescent="0.2">
      <c r="A6" s="102">
        <f>参数表!S2</f>
        <v>1</v>
      </c>
      <c r="B6" s="103" t="str">
        <f>参数表!T2</f>
        <v>银行贷款</v>
      </c>
      <c r="C6" s="104">
        <f>IFERROR(SUMIFS(借入及还款!$G:$G,借入及还款!$D:$D,"&lt;="&amp;应付汇总!$B$3,借入及还款!$E:$E,应付汇总!B6)-SUMIFS(借入及还款!$H:$H,借入及还款!$D:$D,"&lt;="&amp;应付汇总!$B$3,借入及还款!$E:$E,应付汇总!B6),"")</f>
        <v>50000</v>
      </c>
      <c r="D6" s="104">
        <f>IFERROR(SUMIFS(借入及还款!$G:$G,借入及还款!$D:$D,"&lt;="&amp;应付汇总!$B$3,借入及还款!$E:$E,应付汇总!B6,借入及还款!$M:$M,"公账范畴")-SUMIFS(借入及还款!$H:$H,借入及还款!$D:$D,"&lt;="&amp;应付汇总!$B$3,借入及还款!$E:$E,应付汇总!B6,借入及还款!$M:$M,"公账范畴"),"")</f>
        <v>50000</v>
      </c>
      <c r="E6" s="105">
        <f>IFERROR(SUMIFS(借入及还款!$G:$G,借入及还款!$D:$D,"&lt;="&amp;应付汇总!$B$3,借入及还款!$E:$E,应付汇总!B6,借入及还款!$M:$M,"私账范畴")-SUMIFS(借入及还款!$H:$H,借入及还款!$D:$D,"&lt;="&amp;应付汇总!$B$3,借入及还款!$E:$E,应付汇总!B6,借入及还款!$M:$M,"私账范畴"),"")</f>
        <v>0</v>
      </c>
      <c r="F6" s="103" t="str">
        <f>B6</f>
        <v>银行贷款</v>
      </c>
      <c r="G6" s="104">
        <f>IFERROR(SUMIFS(借入及还款!$G:$G,借入及还款!$D:$D,"&lt;="&amp;应付汇总!$B$2,借入及还款!$E:$E,应付汇总!F6)-SUMIFS(借入及还款!$H:$H,借入及还款!$D:$D,"&lt;="&amp;应付汇总!$B$2,借入及还款!$E:$E,应付汇总!F6),"")</f>
        <v>50000</v>
      </c>
      <c r="H6" s="104">
        <f>IFERROR(SUMIFS(借入及还款!$G:$G,借入及还款!$D:$D,"&lt;="&amp;应付汇总!$B$2,借入及还款!$E:$E,应付汇总!F6,借入及还款!$M:$M,"公账范畴")-SUMIFS(借入及还款!$H:$H,借入及还款!$D:$D,"&lt;="&amp;应付汇总!$B$2,借入及还款!$E:$E,应付汇总!F6,借入及还款!$M:$M,"公账范畴"),"")</f>
        <v>50000</v>
      </c>
      <c r="I6" s="105">
        <f>IFERROR(SUMIFS(借入及还款!$G:$G,借入及还款!$D:$D,"&lt;="&amp;应付汇总!$B$2,借入及还款!$E:$E,应付汇总!F6,借入及还款!$M:$M,"私账范畴")-SUMIFS(借入及还款!$H:$H,借入及还款!$D:$D,"&lt;="&amp;应付汇总!$B$2,借入及还款!$E:$E,应付汇总!F6,借入及还款!$M:$M,"私账范畴"),"")</f>
        <v>0</v>
      </c>
    </row>
    <row r="7" spans="1:9" ht="17.100000000000001" customHeight="1" x14ac:dyDescent="0.2">
      <c r="A7" s="102">
        <f>参数表!S3</f>
        <v>2</v>
      </c>
      <c r="B7" s="103" t="str">
        <f>参数表!T3</f>
        <v>公司职员借款</v>
      </c>
      <c r="C7" s="104">
        <f>IFERROR(SUMIFS(借入及还款!$G:$G,借入及还款!$D:$D,"&lt;="&amp;应付汇总!$B$3,借入及还款!$E:$E,应付汇总!B7)-SUMIFS(借入及还款!$H:$H,借入及还款!$D:$D,"&lt;="&amp;应付汇总!$B$3,借入及还款!$E:$E,应付汇总!B7),"")</f>
        <v>0</v>
      </c>
      <c r="D7" s="104">
        <f>IFERROR(SUMIFS(借入及还款!$G:$G,借入及还款!$D:$D,"&lt;="&amp;应付汇总!$B$3,借入及还款!$E:$E,应付汇总!B7,借入及还款!$M:$M,"公账范畴")-SUMIFS(借入及还款!$H:$H,借入及还款!$D:$D,"&lt;="&amp;应付汇总!$B$3,借入及还款!$E:$E,应付汇总!B7,借入及还款!$M:$M,"公账范畴"),"")</f>
        <v>0</v>
      </c>
      <c r="E7" s="105">
        <f>IFERROR(SUMIFS(借入及还款!$G:$G,借入及还款!$D:$D,"&lt;="&amp;应付汇总!$B$3,借入及还款!$E:$E,应付汇总!B7,借入及还款!$M:$M,"私账范畴")-SUMIFS(借入及还款!$H:$H,借入及还款!$D:$D,"&lt;="&amp;应付汇总!$B$3,借入及还款!$E:$E,应付汇总!B7,借入及还款!$M:$M,"私账范畴"),"")</f>
        <v>0</v>
      </c>
      <c r="F7" s="103" t="str">
        <f t="shared" ref="F7:F45" si="0">B7</f>
        <v>公司职员借款</v>
      </c>
      <c r="G7" s="104">
        <f>IFERROR(SUMIFS(借入及还款!$G:$G,借入及还款!$D:$D,"&lt;="&amp;应付汇总!$B$2,借入及还款!$E:$E,应付汇总!F7)-SUMIFS(借入及还款!$H:$H,借入及还款!$D:$D,"&lt;="&amp;应付汇总!$B$2,借入及还款!$E:$E,应付汇总!F7),"")</f>
        <v>0</v>
      </c>
      <c r="H7" s="104">
        <f>IFERROR(SUMIFS(借入及还款!$G:$G,借入及还款!$D:$D,"&lt;="&amp;应付汇总!$B$2,借入及还款!$E:$E,应付汇总!F7,借入及还款!$M:$M,"公账范畴")-SUMIFS(借入及还款!$H:$H,借入及还款!$D:$D,"&lt;="&amp;应付汇总!$B$2,借入及还款!$E:$E,应付汇总!F7,借入及还款!$M:$M,"公账范畴"),"")</f>
        <v>0</v>
      </c>
      <c r="I7" s="105">
        <f>IFERROR(SUMIFS(借入及还款!$G:$G,借入及还款!$D:$D,"&lt;="&amp;应付汇总!$B$2,借入及还款!$E:$E,应付汇总!F7,借入及还款!$M:$M,"私账范畴")-SUMIFS(借入及还款!$H:$H,借入及还款!$D:$D,"&lt;="&amp;应付汇总!$B$2,借入及还款!$E:$E,应付汇总!F7,借入及还款!$M:$M,"私账范畴"),"")</f>
        <v>0</v>
      </c>
    </row>
    <row r="8" spans="1:9" ht="17.100000000000001" customHeight="1" x14ac:dyDescent="0.2">
      <c r="A8" s="102">
        <f>参数表!S4</f>
        <v>3</v>
      </c>
      <c r="B8" s="103" t="str">
        <f>参数表!T4</f>
        <v>亲戚朋友借款</v>
      </c>
      <c r="C8" s="104">
        <f>IFERROR(SUMIFS(借入及还款!$G:$G,借入及还款!$D:$D,"&lt;="&amp;应付汇总!$B$3,借入及还款!$E:$E,应付汇总!B8)-SUMIFS(借入及还款!$H:$H,借入及还款!$D:$D,"&lt;="&amp;应付汇总!$B$3,借入及还款!$E:$E,应付汇总!B8),"")</f>
        <v>0</v>
      </c>
      <c r="D8" s="104">
        <f>IFERROR(SUMIFS(借入及还款!$G:$G,借入及还款!$D:$D,"&lt;="&amp;应付汇总!$B$3,借入及还款!$E:$E,应付汇总!B8,借入及还款!$M:$M,"公账范畴")-SUMIFS(借入及还款!$H:$H,借入及还款!$D:$D,"&lt;="&amp;应付汇总!$B$3,借入及还款!$E:$E,应付汇总!B8,借入及还款!$M:$M,"公账范畴"),"")</f>
        <v>0</v>
      </c>
      <c r="E8" s="105">
        <f>IFERROR(SUMIFS(借入及还款!$G:$G,借入及还款!$D:$D,"&lt;="&amp;应付汇总!$B$3,借入及还款!$E:$E,应付汇总!B8,借入及还款!$M:$M,"私账范畴")-SUMIFS(借入及还款!$H:$H,借入及还款!$D:$D,"&lt;="&amp;应付汇总!$B$3,借入及还款!$E:$E,应付汇总!B8,借入及还款!$M:$M,"私账范畴"),"")</f>
        <v>0</v>
      </c>
      <c r="F8" s="103" t="str">
        <f t="shared" si="0"/>
        <v>亲戚朋友借款</v>
      </c>
      <c r="G8" s="104">
        <f>IFERROR(SUMIFS(借入及还款!$G:$G,借入及还款!$D:$D,"&lt;="&amp;应付汇总!$B$2,借入及还款!$E:$E,应付汇总!F8)-SUMIFS(借入及还款!$H:$H,借入及还款!$D:$D,"&lt;="&amp;应付汇总!$B$2,借入及还款!$E:$E,应付汇总!F8),"")</f>
        <v>0</v>
      </c>
      <c r="H8" s="104">
        <f>IFERROR(SUMIFS(借入及还款!$G:$G,借入及还款!$D:$D,"&lt;="&amp;应付汇总!$B$2,借入及还款!$E:$E,应付汇总!F8,借入及还款!$M:$M,"公账范畴")-SUMIFS(借入及还款!$H:$H,借入及还款!$D:$D,"&lt;="&amp;应付汇总!$B$2,借入及还款!$E:$E,应付汇总!F8,借入及还款!$M:$M,"公账范畴"),"")</f>
        <v>0</v>
      </c>
      <c r="I8" s="105">
        <f>IFERROR(SUMIFS(借入及还款!$G:$G,借入及还款!$D:$D,"&lt;="&amp;应付汇总!$B$2,借入及还款!$E:$E,应付汇总!F8,借入及还款!$M:$M,"私账范畴")-SUMIFS(借入及还款!$H:$H,借入及还款!$D:$D,"&lt;="&amp;应付汇总!$B$2,借入及还款!$E:$E,应付汇总!F8,借入及还款!$M:$M,"私账范畴"),"")</f>
        <v>0</v>
      </c>
    </row>
    <row r="9" spans="1:9" ht="17.100000000000001" customHeight="1" x14ac:dyDescent="0.2">
      <c r="A9" s="102">
        <f>参数表!S5</f>
        <v>4</v>
      </c>
      <c r="B9" s="103" t="str">
        <f>参数表!T5</f>
        <v>应付货款</v>
      </c>
      <c r="C9" s="104">
        <f>IFERROR(SUMIFS(借入及还款!$G:$G,借入及还款!$D:$D,"&lt;="&amp;应付汇总!$B$3,借入及还款!$E:$E,应付汇总!B9)-SUMIFS(借入及还款!$H:$H,借入及还款!$D:$D,"&lt;="&amp;应付汇总!$B$3,借入及还款!$E:$E,应付汇总!B9),"")</f>
        <v>0</v>
      </c>
      <c r="D9" s="104">
        <f>IFERROR(SUMIFS(借入及还款!$G:$G,借入及还款!$D:$D,"&lt;="&amp;应付汇总!$B$3,借入及还款!$E:$E,应付汇总!B9,借入及还款!$M:$M,"公账范畴")-SUMIFS(借入及还款!$H:$H,借入及还款!$D:$D,"&lt;="&amp;应付汇总!$B$3,借入及还款!$E:$E,应付汇总!B9,借入及还款!$M:$M,"公账范畴"),"")</f>
        <v>0</v>
      </c>
      <c r="E9" s="105">
        <f>IFERROR(SUMIFS(借入及还款!$G:$G,借入及还款!$D:$D,"&lt;="&amp;应付汇总!$B$3,借入及还款!$E:$E,应付汇总!B9,借入及还款!$M:$M,"私账范畴")-SUMIFS(借入及还款!$H:$H,借入及还款!$D:$D,"&lt;="&amp;应付汇总!$B$3,借入及还款!$E:$E,应付汇总!B9,借入及还款!$M:$M,"私账范畴"),"")</f>
        <v>0</v>
      </c>
      <c r="F9" s="103" t="str">
        <f t="shared" si="0"/>
        <v>应付货款</v>
      </c>
      <c r="G9" s="104">
        <f>IFERROR(SUMIFS(借入及还款!$G:$G,借入及还款!$D:$D,"&lt;="&amp;应付汇总!$B$2,借入及还款!$E:$E,应付汇总!F9)-SUMIFS(借入及还款!$H:$H,借入及还款!$D:$D,"&lt;="&amp;应付汇总!$B$2,借入及还款!$E:$E,应付汇总!F9),"")</f>
        <v>0</v>
      </c>
      <c r="H9" s="104">
        <f>IFERROR(SUMIFS(借入及还款!$G:$G,借入及还款!$D:$D,"&lt;="&amp;应付汇总!$B$2,借入及还款!$E:$E,应付汇总!F9,借入及还款!$M:$M,"公账范畴")-SUMIFS(借入及还款!$H:$H,借入及还款!$D:$D,"&lt;="&amp;应付汇总!$B$2,借入及还款!$E:$E,应付汇总!F9,借入及还款!$M:$M,"公账范畴"),"")</f>
        <v>0</v>
      </c>
      <c r="I9" s="105">
        <f>IFERROR(SUMIFS(借入及还款!$G:$G,借入及还款!$D:$D,"&lt;="&amp;应付汇总!$B$2,借入及还款!$E:$E,应付汇总!F9,借入及还款!$M:$M,"私账范畴")-SUMIFS(借入及还款!$H:$H,借入及还款!$D:$D,"&lt;="&amp;应付汇总!$B$2,借入及还款!$E:$E,应付汇总!F9,借入及还款!$M:$M,"私账范畴"),"")</f>
        <v>0</v>
      </c>
    </row>
    <row r="10" spans="1:9" ht="17.100000000000001" customHeight="1" x14ac:dyDescent="0.2">
      <c r="A10" s="102">
        <f>参数表!S6</f>
        <v>5</v>
      </c>
      <c r="B10" s="103" t="str">
        <f>参数表!T6</f>
        <v>小贷公司借款</v>
      </c>
      <c r="C10" s="104">
        <f>IFERROR(SUMIFS(借入及还款!$G:$G,借入及还款!$D:$D,"&lt;="&amp;应付汇总!$B$3,借入及还款!$E:$E,应付汇总!B10)-SUMIFS(借入及还款!$H:$H,借入及还款!$D:$D,"&lt;="&amp;应付汇总!$B$3,借入及还款!$E:$E,应付汇总!B10),"")</f>
        <v>0</v>
      </c>
      <c r="D10" s="104">
        <f>IFERROR(SUMIFS(借入及还款!$G:$G,借入及还款!$D:$D,"&lt;="&amp;应付汇总!$B$3,借入及还款!$E:$E,应付汇总!B10,借入及还款!$M:$M,"公账范畴")-SUMIFS(借入及还款!$H:$H,借入及还款!$D:$D,"&lt;="&amp;应付汇总!$B$3,借入及还款!$E:$E,应付汇总!B10,借入及还款!$M:$M,"公账范畴"),"")</f>
        <v>0</v>
      </c>
      <c r="E10" s="105">
        <f>IFERROR(SUMIFS(借入及还款!$G:$G,借入及还款!$D:$D,"&lt;="&amp;应付汇总!$B$3,借入及还款!$E:$E,应付汇总!B10,借入及还款!$M:$M,"私账范畴")-SUMIFS(借入及还款!$H:$H,借入及还款!$D:$D,"&lt;="&amp;应付汇总!$B$3,借入及还款!$E:$E,应付汇总!B10,借入及还款!$M:$M,"私账范畴"),"")</f>
        <v>0</v>
      </c>
      <c r="F10" s="103" t="str">
        <f t="shared" si="0"/>
        <v>小贷公司借款</v>
      </c>
      <c r="G10" s="104">
        <f>IFERROR(SUMIFS(借入及还款!$G:$G,借入及还款!$D:$D,"&lt;="&amp;应付汇总!$B$2,借入及还款!$E:$E,应付汇总!F10)-SUMIFS(借入及还款!$H:$H,借入及还款!$D:$D,"&lt;="&amp;应付汇总!$B$2,借入及还款!$E:$E,应付汇总!F10),"")</f>
        <v>0</v>
      </c>
      <c r="H10" s="104">
        <f>IFERROR(SUMIFS(借入及还款!$G:$G,借入及还款!$D:$D,"&lt;="&amp;应付汇总!$B$2,借入及还款!$E:$E,应付汇总!F10,借入及还款!$M:$M,"公账范畴")-SUMIFS(借入及还款!$H:$H,借入及还款!$D:$D,"&lt;="&amp;应付汇总!$B$2,借入及还款!$E:$E,应付汇总!F10,借入及还款!$M:$M,"公账范畴"),"")</f>
        <v>0</v>
      </c>
      <c r="I10" s="105">
        <f>IFERROR(SUMIFS(借入及还款!$G:$G,借入及还款!$D:$D,"&lt;="&amp;应付汇总!$B$2,借入及还款!$E:$E,应付汇总!F10,借入及还款!$M:$M,"私账范畴")-SUMIFS(借入及还款!$H:$H,借入及还款!$D:$D,"&lt;="&amp;应付汇总!$B$2,借入及还款!$E:$E,应付汇总!F10,借入及还款!$M:$M,"私账范畴"),"")</f>
        <v>0</v>
      </c>
    </row>
    <row r="11" spans="1:9" ht="17.100000000000001" customHeight="1" x14ac:dyDescent="0.2">
      <c r="A11" s="102">
        <f>参数表!S7</f>
        <v>6</v>
      </c>
      <c r="B11" s="103">
        <f>参数表!T7</f>
        <v>0</v>
      </c>
      <c r="C11" s="104">
        <f>IFERROR(SUMIFS(借入及还款!$G:$G,借入及还款!$D:$D,"&lt;="&amp;应付汇总!$B$3,借入及还款!$E:$E,应付汇总!B11)-SUMIFS(借入及还款!$H:$H,借入及还款!$D:$D,"&lt;="&amp;应付汇总!$B$3,借入及还款!$E:$E,应付汇总!B11),"")</f>
        <v>0</v>
      </c>
      <c r="D11" s="104">
        <f>IFERROR(SUMIFS(借入及还款!$G:$G,借入及还款!$D:$D,"&lt;="&amp;应付汇总!$B$3,借入及还款!$E:$E,应付汇总!B11,借入及还款!$M:$M,"公账范畴")-SUMIFS(借入及还款!$H:$H,借入及还款!$D:$D,"&lt;="&amp;应付汇总!$B$3,借入及还款!$E:$E,应付汇总!B11,借入及还款!$M:$M,"公账范畴"),"")</f>
        <v>0</v>
      </c>
      <c r="E11" s="105">
        <f>IFERROR(SUMIFS(借入及还款!$G:$G,借入及还款!$D:$D,"&lt;="&amp;应付汇总!$B$3,借入及还款!$E:$E,应付汇总!B11,借入及还款!$M:$M,"私账范畴")-SUMIFS(借入及还款!$H:$H,借入及还款!$D:$D,"&lt;="&amp;应付汇总!$B$3,借入及还款!$E:$E,应付汇总!B11,借入及还款!$M:$M,"私账范畴"),"")</f>
        <v>0</v>
      </c>
      <c r="F11" s="103">
        <f t="shared" si="0"/>
        <v>0</v>
      </c>
      <c r="G11" s="104">
        <f>IFERROR(SUMIFS(借入及还款!$G:$G,借入及还款!$D:$D,"&lt;="&amp;应付汇总!$B$2,借入及还款!$E:$E,应付汇总!F11)-SUMIFS(借入及还款!$H:$H,借入及还款!$D:$D,"&lt;="&amp;应付汇总!$B$2,借入及还款!$E:$E,应付汇总!F11),"")</f>
        <v>0</v>
      </c>
      <c r="H11" s="104">
        <f>IFERROR(SUMIFS(借入及还款!$G:$G,借入及还款!$D:$D,"&lt;="&amp;应付汇总!$B$2,借入及还款!$E:$E,应付汇总!F11,借入及还款!$M:$M,"公账范畴")-SUMIFS(借入及还款!$H:$H,借入及还款!$D:$D,"&lt;="&amp;应付汇总!$B$2,借入及还款!$E:$E,应付汇总!F11,借入及还款!$M:$M,"公账范畴"),"")</f>
        <v>0</v>
      </c>
      <c r="I11" s="105">
        <f>IFERROR(SUMIFS(借入及还款!$G:$G,借入及还款!$D:$D,"&lt;="&amp;应付汇总!$B$2,借入及还款!$E:$E,应付汇总!F11,借入及还款!$M:$M,"私账范畴")-SUMIFS(借入及还款!$H:$H,借入及还款!$D:$D,"&lt;="&amp;应付汇总!$B$2,借入及还款!$E:$E,应付汇总!F11,借入及还款!$M:$M,"私账范畴"),"")</f>
        <v>0</v>
      </c>
    </row>
    <row r="12" spans="1:9" ht="17.100000000000001" customHeight="1" x14ac:dyDescent="0.2">
      <c r="A12" s="102">
        <f>参数表!S8</f>
        <v>7</v>
      </c>
      <c r="B12" s="103">
        <f>参数表!T8</f>
        <v>0</v>
      </c>
      <c r="C12" s="104">
        <f>IFERROR(SUMIFS(借入及还款!$G:$G,借入及还款!$D:$D,"&lt;="&amp;应付汇总!$B$3,借入及还款!$E:$E,应付汇总!B12)-SUMIFS(借入及还款!$H:$H,借入及还款!$D:$D,"&lt;="&amp;应付汇总!$B$3,借入及还款!$E:$E,应付汇总!B12),"")</f>
        <v>0</v>
      </c>
      <c r="D12" s="104">
        <f>IFERROR(SUMIFS(借入及还款!$G:$G,借入及还款!$D:$D,"&lt;="&amp;应付汇总!$B$3,借入及还款!$E:$E,应付汇总!B12,借入及还款!$M:$M,"公账范畴")-SUMIFS(借入及还款!$H:$H,借入及还款!$D:$D,"&lt;="&amp;应付汇总!$B$3,借入及还款!$E:$E,应付汇总!B12,借入及还款!$M:$M,"公账范畴"),"")</f>
        <v>0</v>
      </c>
      <c r="E12" s="105">
        <f>IFERROR(SUMIFS(借入及还款!$G:$G,借入及还款!$D:$D,"&lt;="&amp;应付汇总!$B$3,借入及还款!$E:$E,应付汇总!B12,借入及还款!$M:$M,"私账范畴")-SUMIFS(借入及还款!$H:$H,借入及还款!$D:$D,"&lt;="&amp;应付汇总!$B$3,借入及还款!$E:$E,应付汇总!B12,借入及还款!$M:$M,"私账范畴"),"")</f>
        <v>0</v>
      </c>
      <c r="F12" s="103">
        <f t="shared" si="0"/>
        <v>0</v>
      </c>
      <c r="G12" s="104">
        <f>IFERROR(SUMIFS(借入及还款!$G:$G,借入及还款!$D:$D,"&lt;="&amp;应付汇总!$B$2,借入及还款!$E:$E,应付汇总!F12)-SUMIFS(借入及还款!$H:$H,借入及还款!$D:$D,"&lt;="&amp;应付汇总!$B$2,借入及还款!$E:$E,应付汇总!F12),"")</f>
        <v>0</v>
      </c>
      <c r="H12" s="104">
        <f>IFERROR(SUMIFS(借入及还款!$G:$G,借入及还款!$D:$D,"&lt;="&amp;应付汇总!$B$2,借入及还款!$E:$E,应付汇总!F12,借入及还款!$M:$M,"公账范畴")-SUMIFS(借入及还款!$H:$H,借入及还款!$D:$D,"&lt;="&amp;应付汇总!$B$2,借入及还款!$E:$E,应付汇总!F12,借入及还款!$M:$M,"公账范畴"),"")</f>
        <v>0</v>
      </c>
      <c r="I12" s="105">
        <f>IFERROR(SUMIFS(借入及还款!$G:$G,借入及还款!$D:$D,"&lt;="&amp;应付汇总!$B$2,借入及还款!$E:$E,应付汇总!F12,借入及还款!$M:$M,"私账范畴")-SUMIFS(借入及还款!$H:$H,借入及还款!$D:$D,"&lt;="&amp;应付汇总!$B$2,借入及还款!$E:$E,应付汇总!F12,借入及还款!$M:$M,"私账范畴"),"")</f>
        <v>0</v>
      </c>
    </row>
    <row r="13" spans="1:9" ht="17.100000000000001" customHeight="1" x14ac:dyDescent="0.2">
      <c r="A13" s="102">
        <f>参数表!S9</f>
        <v>8</v>
      </c>
      <c r="B13" s="103">
        <f>参数表!T9</f>
        <v>0</v>
      </c>
      <c r="C13" s="104">
        <f>IFERROR(SUMIFS(借入及还款!$G:$G,借入及还款!$D:$D,"&lt;="&amp;应付汇总!$B$3,借入及还款!$E:$E,应付汇总!B13)-SUMIFS(借入及还款!$H:$H,借入及还款!$D:$D,"&lt;="&amp;应付汇总!$B$3,借入及还款!$E:$E,应付汇总!B13),"")</f>
        <v>0</v>
      </c>
      <c r="D13" s="104">
        <f>IFERROR(SUMIFS(借入及还款!$G:$G,借入及还款!$D:$D,"&lt;="&amp;应付汇总!$B$3,借入及还款!$E:$E,应付汇总!B13,借入及还款!$M:$M,"公账范畴")-SUMIFS(借入及还款!$H:$H,借入及还款!$D:$D,"&lt;="&amp;应付汇总!$B$3,借入及还款!$E:$E,应付汇总!B13,借入及还款!$M:$M,"公账范畴"),"")</f>
        <v>0</v>
      </c>
      <c r="E13" s="105">
        <f>IFERROR(SUMIFS(借入及还款!$G:$G,借入及还款!$D:$D,"&lt;="&amp;应付汇总!$B$3,借入及还款!$E:$E,应付汇总!B13,借入及还款!$M:$M,"私账范畴")-SUMIFS(借入及还款!$H:$H,借入及还款!$D:$D,"&lt;="&amp;应付汇总!$B$3,借入及还款!$E:$E,应付汇总!B13,借入及还款!$M:$M,"私账范畴"),"")</f>
        <v>0</v>
      </c>
      <c r="F13" s="103">
        <f t="shared" si="0"/>
        <v>0</v>
      </c>
      <c r="G13" s="104">
        <f>IFERROR(SUMIFS(借入及还款!$G:$G,借入及还款!$D:$D,"&lt;="&amp;应付汇总!$B$2,借入及还款!$E:$E,应付汇总!F13)-SUMIFS(借入及还款!$H:$H,借入及还款!$D:$D,"&lt;="&amp;应付汇总!$B$2,借入及还款!$E:$E,应付汇总!F13),"")</f>
        <v>0</v>
      </c>
      <c r="H13" s="104">
        <f>IFERROR(SUMIFS(借入及还款!$G:$G,借入及还款!$D:$D,"&lt;="&amp;应付汇总!$B$2,借入及还款!$E:$E,应付汇总!F13,借入及还款!$M:$M,"公账范畴")-SUMIFS(借入及还款!$H:$H,借入及还款!$D:$D,"&lt;="&amp;应付汇总!$B$2,借入及还款!$E:$E,应付汇总!F13,借入及还款!$M:$M,"公账范畴"),"")</f>
        <v>0</v>
      </c>
      <c r="I13" s="105">
        <f>IFERROR(SUMIFS(借入及还款!$G:$G,借入及还款!$D:$D,"&lt;="&amp;应付汇总!$B$2,借入及还款!$E:$E,应付汇总!F13,借入及还款!$M:$M,"私账范畴")-SUMIFS(借入及还款!$H:$H,借入及还款!$D:$D,"&lt;="&amp;应付汇总!$B$2,借入及还款!$E:$E,应付汇总!F13,借入及还款!$M:$M,"私账范畴"),"")</f>
        <v>0</v>
      </c>
    </row>
    <row r="14" spans="1:9" ht="17.100000000000001" customHeight="1" x14ac:dyDescent="0.2">
      <c r="A14" s="102">
        <f>参数表!S10</f>
        <v>9</v>
      </c>
      <c r="B14" s="103">
        <f>参数表!T10</f>
        <v>0</v>
      </c>
      <c r="C14" s="104">
        <f>IFERROR(SUMIFS(借入及还款!$G:$G,借入及还款!$D:$D,"&lt;="&amp;应付汇总!$B$3,借入及还款!$E:$E,应付汇总!B14)-SUMIFS(借入及还款!$H:$H,借入及还款!$D:$D,"&lt;="&amp;应付汇总!$B$3,借入及还款!$E:$E,应付汇总!B14),"")</f>
        <v>0</v>
      </c>
      <c r="D14" s="104">
        <f>IFERROR(SUMIFS(借入及还款!$G:$G,借入及还款!$D:$D,"&lt;="&amp;应付汇总!$B$3,借入及还款!$E:$E,应付汇总!B14,借入及还款!$M:$M,"公账范畴")-SUMIFS(借入及还款!$H:$H,借入及还款!$D:$D,"&lt;="&amp;应付汇总!$B$3,借入及还款!$E:$E,应付汇总!B14,借入及还款!$M:$M,"公账范畴"),"")</f>
        <v>0</v>
      </c>
      <c r="E14" s="105">
        <f>IFERROR(SUMIFS(借入及还款!$G:$G,借入及还款!$D:$D,"&lt;="&amp;应付汇总!$B$3,借入及还款!$E:$E,应付汇总!B14,借入及还款!$M:$M,"私账范畴")-SUMIFS(借入及还款!$H:$H,借入及还款!$D:$D,"&lt;="&amp;应付汇总!$B$3,借入及还款!$E:$E,应付汇总!B14,借入及还款!$M:$M,"私账范畴"),"")</f>
        <v>0</v>
      </c>
      <c r="F14" s="103">
        <f t="shared" si="0"/>
        <v>0</v>
      </c>
      <c r="G14" s="104">
        <f>IFERROR(SUMIFS(借入及还款!$G:$G,借入及还款!$D:$D,"&lt;="&amp;应付汇总!$B$2,借入及还款!$E:$E,应付汇总!F14)-SUMIFS(借入及还款!$H:$H,借入及还款!$D:$D,"&lt;="&amp;应付汇总!$B$2,借入及还款!$E:$E,应付汇总!F14),"")</f>
        <v>0</v>
      </c>
      <c r="H14" s="104">
        <f>IFERROR(SUMIFS(借入及还款!$G:$G,借入及还款!$D:$D,"&lt;="&amp;应付汇总!$B$2,借入及还款!$E:$E,应付汇总!F14,借入及还款!$M:$M,"公账范畴")-SUMIFS(借入及还款!$H:$H,借入及还款!$D:$D,"&lt;="&amp;应付汇总!$B$2,借入及还款!$E:$E,应付汇总!F14,借入及还款!$M:$M,"公账范畴"),"")</f>
        <v>0</v>
      </c>
      <c r="I14" s="105">
        <f>IFERROR(SUMIFS(借入及还款!$G:$G,借入及还款!$D:$D,"&lt;="&amp;应付汇总!$B$2,借入及还款!$E:$E,应付汇总!F14,借入及还款!$M:$M,"私账范畴")-SUMIFS(借入及还款!$H:$H,借入及还款!$D:$D,"&lt;="&amp;应付汇总!$B$2,借入及还款!$E:$E,应付汇总!F14,借入及还款!$M:$M,"私账范畴"),"")</f>
        <v>0</v>
      </c>
    </row>
    <row r="15" spans="1:9" ht="17.100000000000001" customHeight="1" x14ac:dyDescent="0.2">
      <c r="A15" s="102">
        <f>参数表!S11</f>
        <v>10</v>
      </c>
      <c r="B15" s="103">
        <f>参数表!T11</f>
        <v>0</v>
      </c>
      <c r="C15" s="104">
        <f>IFERROR(SUMIFS(借入及还款!$G:$G,借入及还款!$D:$D,"&lt;="&amp;应付汇总!$B$3,借入及还款!$E:$E,应付汇总!B15)-SUMIFS(借入及还款!$H:$H,借入及还款!$D:$D,"&lt;="&amp;应付汇总!$B$3,借入及还款!$E:$E,应付汇总!B15),"")</f>
        <v>0</v>
      </c>
      <c r="D15" s="104">
        <f>IFERROR(SUMIFS(借入及还款!$G:$G,借入及还款!$D:$D,"&lt;="&amp;应付汇总!$B$3,借入及还款!$E:$E,应付汇总!B15,借入及还款!$M:$M,"公账范畴")-SUMIFS(借入及还款!$H:$H,借入及还款!$D:$D,"&lt;="&amp;应付汇总!$B$3,借入及还款!$E:$E,应付汇总!B15,借入及还款!$M:$M,"公账范畴"),"")</f>
        <v>0</v>
      </c>
      <c r="E15" s="105">
        <f>IFERROR(SUMIFS(借入及还款!$G:$G,借入及还款!$D:$D,"&lt;="&amp;应付汇总!$B$3,借入及还款!$E:$E,应付汇总!B15,借入及还款!$M:$M,"私账范畴")-SUMIFS(借入及还款!$H:$H,借入及还款!$D:$D,"&lt;="&amp;应付汇总!$B$3,借入及还款!$E:$E,应付汇总!B15,借入及还款!$M:$M,"私账范畴"),"")</f>
        <v>0</v>
      </c>
      <c r="F15" s="103">
        <f t="shared" si="0"/>
        <v>0</v>
      </c>
      <c r="G15" s="104">
        <f>IFERROR(SUMIFS(借入及还款!$G:$G,借入及还款!$D:$D,"&lt;="&amp;应付汇总!$B$2,借入及还款!$E:$E,应付汇总!F15)-SUMIFS(借入及还款!$H:$H,借入及还款!$D:$D,"&lt;="&amp;应付汇总!$B$2,借入及还款!$E:$E,应付汇总!F15),"")</f>
        <v>0</v>
      </c>
      <c r="H15" s="104">
        <f>IFERROR(SUMIFS(借入及还款!$G:$G,借入及还款!$D:$D,"&lt;="&amp;应付汇总!$B$2,借入及还款!$E:$E,应付汇总!F15,借入及还款!$M:$M,"公账范畴")-SUMIFS(借入及还款!$H:$H,借入及还款!$D:$D,"&lt;="&amp;应付汇总!$B$2,借入及还款!$E:$E,应付汇总!F15,借入及还款!$M:$M,"公账范畴"),"")</f>
        <v>0</v>
      </c>
      <c r="I15" s="105">
        <f>IFERROR(SUMIFS(借入及还款!$G:$G,借入及还款!$D:$D,"&lt;="&amp;应付汇总!$B$2,借入及还款!$E:$E,应付汇总!F15,借入及还款!$M:$M,"私账范畴")-SUMIFS(借入及还款!$H:$H,借入及还款!$D:$D,"&lt;="&amp;应付汇总!$B$2,借入及还款!$E:$E,应付汇总!F15,借入及还款!$M:$M,"私账范畴"),"")</f>
        <v>0</v>
      </c>
    </row>
    <row r="16" spans="1:9" ht="17.100000000000001" customHeight="1" x14ac:dyDescent="0.2">
      <c r="A16" s="102">
        <f>参数表!S12</f>
        <v>11</v>
      </c>
      <c r="B16" s="103">
        <f>参数表!T12</f>
        <v>0</v>
      </c>
      <c r="C16" s="104">
        <f>IFERROR(SUMIFS(借入及还款!$G:$G,借入及还款!$D:$D,"&lt;="&amp;应付汇总!$B$3,借入及还款!$E:$E,应付汇总!B16)-SUMIFS(借入及还款!$H:$H,借入及还款!$D:$D,"&lt;="&amp;应付汇总!$B$3,借入及还款!$E:$E,应付汇总!B16),"")</f>
        <v>0</v>
      </c>
      <c r="D16" s="104">
        <f>IFERROR(SUMIFS(借入及还款!$G:$G,借入及还款!$D:$D,"&lt;="&amp;应付汇总!$B$3,借入及还款!$E:$E,应付汇总!B16,借入及还款!$M:$M,"公账范畴")-SUMIFS(借入及还款!$H:$H,借入及还款!$D:$D,"&lt;="&amp;应付汇总!$B$3,借入及还款!$E:$E,应付汇总!B16,借入及还款!$M:$M,"公账范畴"),"")</f>
        <v>0</v>
      </c>
      <c r="E16" s="105">
        <f>IFERROR(SUMIFS(借入及还款!$G:$G,借入及还款!$D:$D,"&lt;="&amp;应付汇总!$B$3,借入及还款!$E:$E,应付汇总!B16,借入及还款!$M:$M,"私账范畴")-SUMIFS(借入及还款!$H:$H,借入及还款!$D:$D,"&lt;="&amp;应付汇总!$B$3,借入及还款!$E:$E,应付汇总!B16,借入及还款!$M:$M,"私账范畴"),"")</f>
        <v>0</v>
      </c>
      <c r="F16" s="103">
        <f t="shared" si="0"/>
        <v>0</v>
      </c>
      <c r="G16" s="104">
        <f>IFERROR(SUMIFS(借入及还款!$G:$G,借入及还款!$D:$D,"&lt;="&amp;应付汇总!$B$2,借入及还款!$E:$E,应付汇总!F16)-SUMIFS(借入及还款!$H:$H,借入及还款!$D:$D,"&lt;="&amp;应付汇总!$B$2,借入及还款!$E:$E,应付汇总!F16),"")</f>
        <v>0</v>
      </c>
      <c r="H16" s="104">
        <f>IFERROR(SUMIFS(借入及还款!$G:$G,借入及还款!$D:$D,"&lt;="&amp;应付汇总!$B$2,借入及还款!$E:$E,应付汇总!F16,借入及还款!$M:$M,"公账范畴")-SUMIFS(借入及还款!$H:$H,借入及还款!$D:$D,"&lt;="&amp;应付汇总!$B$2,借入及还款!$E:$E,应付汇总!F16,借入及还款!$M:$M,"公账范畴"),"")</f>
        <v>0</v>
      </c>
      <c r="I16" s="105">
        <f>IFERROR(SUMIFS(借入及还款!$G:$G,借入及还款!$D:$D,"&lt;="&amp;应付汇总!$B$2,借入及还款!$E:$E,应付汇总!F16,借入及还款!$M:$M,"私账范畴")-SUMIFS(借入及还款!$H:$H,借入及还款!$D:$D,"&lt;="&amp;应付汇总!$B$2,借入及还款!$E:$E,应付汇总!F16,借入及还款!$M:$M,"私账范畴"),"")</f>
        <v>0</v>
      </c>
    </row>
    <row r="17" spans="1:9" ht="17.100000000000001" customHeight="1" x14ac:dyDescent="0.2">
      <c r="A17" s="102">
        <f>参数表!S13</f>
        <v>12</v>
      </c>
      <c r="B17" s="103">
        <f>参数表!T13</f>
        <v>0</v>
      </c>
      <c r="C17" s="104">
        <f>IFERROR(SUMIFS(借入及还款!$G:$G,借入及还款!$D:$D,"&lt;="&amp;应付汇总!$B$3,借入及还款!$E:$E,应付汇总!B17)-SUMIFS(借入及还款!$H:$H,借入及还款!$D:$D,"&lt;="&amp;应付汇总!$B$3,借入及还款!$E:$E,应付汇总!B17),"")</f>
        <v>0</v>
      </c>
      <c r="D17" s="104">
        <f>IFERROR(SUMIFS(借入及还款!$G:$G,借入及还款!$D:$D,"&lt;="&amp;应付汇总!$B$3,借入及还款!$E:$E,应付汇总!B17,借入及还款!$M:$M,"公账范畴")-SUMIFS(借入及还款!$H:$H,借入及还款!$D:$D,"&lt;="&amp;应付汇总!$B$3,借入及还款!$E:$E,应付汇总!B17,借入及还款!$M:$M,"公账范畴"),"")</f>
        <v>0</v>
      </c>
      <c r="E17" s="105">
        <f>IFERROR(SUMIFS(借入及还款!$G:$G,借入及还款!$D:$D,"&lt;="&amp;应付汇总!$B$3,借入及还款!$E:$E,应付汇总!B17,借入及还款!$M:$M,"私账范畴")-SUMIFS(借入及还款!$H:$H,借入及还款!$D:$D,"&lt;="&amp;应付汇总!$B$3,借入及还款!$E:$E,应付汇总!B17,借入及还款!$M:$M,"私账范畴"),"")</f>
        <v>0</v>
      </c>
      <c r="F17" s="103">
        <f t="shared" si="0"/>
        <v>0</v>
      </c>
      <c r="G17" s="104">
        <f>IFERROR(SUMIFS(借入及还款!$G:$G,借入及还款!$D:$D,"&lt;="&amp;应付汇总!$B$2,借入及还款!$E:$E,应付汇总!F17)-SUMIFS(借入及还款!$H:$H,借入及还款!$D:$D,"&lt;="&amp;应付汇总!$B$2,借入及还款!$E:$E,应付汇总!F17),"")</f>
        <v>0</v>
      </c>
      <c r="H17" s="104">
        <f>IFERROR(SUMIFS(借入及还款!$G:$G,借入及还款!$D:$D,"&lt;="&amp;应付汇总!$B$2,借入及还款!$E:$E,应付汇总!F17,借入及还款!$M:$M,"公账范畴")-SUMIFS(借入及还款!$H:$H,借入及还款!$D:$D,"&lt;="&amp;应付汇总!$B$2,借入及还款!$E:$E,应付汇总!F17,借入及还款!$M:$M,"公账范畴"),"")</f>
        <v>0</v>
      </c>
      <c r="I17" s="105">
        <f>IFERROR(SUMIFS(借入及还款!$G:$G,借入及还款!$D:$D,"&lt;="&amp;应付汇总!$B$2,借入及还款!$E:$E,应付汇总!F17,借入及还款!$M:$M,"私账范畴")-SUMIFS(借入及还款!$H:$H,借入及还款!$D:$D,"&lt;="&amp;应付汇总!$B$2,借入及还款!$E:$E,应付汇总!F17,借入及还款!$M:$M,"私账范畴"),"")</f>
        <v>0</v>
      </c>
    </row>
    <row r="18" spans="1:9" ht="17.100000000000001" customHeight="1" x14ac:dyDescent="0.2">
      <c r="A18" s="102">
        <f>参数表!S14</f>
        <v>13</v>
      </c>
      <c r="B18" s="103">
        <f>参数表!T14</f>
        <v>0</v>
      </c>
      <c r="C18" s="104">
        <f>IFERROR(SUMIFS(借入及还款!$G:$G,借入及还款!$D:$D,"&lt;="&amp;应付汇总!$B$3,借入及还款!$E:$E,应付汇总!B18)-SUMIFS(借入及还款!$H:$H,借入及还款!$D:$D,"&lt;="&amp;应付汇总!$B$3,借入及还款!$E:$E,应付汇总!B18),"")</f>
        <v>0</v>
      </c>
      <c r="D18" s="104">
        <f>IFERROR(SUMIFS(借入及还款!$G:$G,借入及还款!$D:$D,"&lt;="&amp;应付汇总!$B$3,借入及还款!$E:$E,应付汇总!B18,借入及还款!$M:$M,"公账范畴")-SUMIFS(借入及还款!$H:$H,借入及还款!$D:$D,"&lt;="&amp;应付汇总!$B$3,借入及还款!$E:$E,应付汇总!B18,借入及还款!$M:$M,"公账范畴"),"")</f>
        <v>0</v>
      </c>
      <c r="E18" s="105">
        <f>IFERROR(SUMIFS(借入及还款!$G:$G,借入及还款!$D:$D,"&lt;="&amp;应付汇总!$B$3,借入及还款!$E:$E,应付汇总!B18,借入及还款!$M:$M,"私账范畴")-SUMIFS(借入及还款!$H:$H,借入及还款!$D:$D,"&lt;="&amp;应付汇总!$B$3,借入及还款!$E:$E,应付汇总!B18,借入及还款!$M:$M,"私账范畴"),"")</f>
        <v>0</v>
      </c>
      <c r="F18" s="103">
        <f t="shared" si="0"/>
        <v>0</v>
      </c>
      <c r="G18" s="104">
        <f>IFERROR(SUMIFS(借入及还款!$G:$G,借入及还款!$D:$D,"&lt;="&amp;应付汇总!$B$2,借入及还款!$E:$E,应付汇总!F18)-SUMIFS(借入及还款!$H:$H,借入及还款!$D:$D,"&lt;="&amp;应付汇总!$B$2,借入及还款!$E:$E,应付汇总!F18),"")</f>
        <v>0</v>
      </c>
      <c r="H18" s="104">
        <f>IFERROR(SUMIFS(借入及还款!$G:$G,借入及还款!$D:$D,"&lt;="&amp;应付汇总!$B$2,借入及还款!$E:$E,应付汇总!F18,借入及还款!$M:$M,"公账范畴")-SUMIFS(借入及还款!$H:$H,借入及还款!$D:$D,"&lt;="&amp;应付汇总!$B$2,借入及还款!$E:$E,应付汇总!F18,借入及还款!$M:$M,"公账范畴"),"")</f>
        <v>0</v>
      </c>
      <c r="I18" s="105">
        <f>IFERROR(SUMIFS(借入及还款!$G:$G,借入及还款!$D:$D,"&lt;="&amp;应付汇总!$B$2,借入及还款!$E:$E,应付汇总!F18,借入及还款!$M:$M,"私账范畴")-SUMIFS(借入及还款!$H:$H,借入及还款!$D:$D,"&lt;="&amp;应付汇总!$B$2,借入及还款!$E:$E,应付汇总!F18,借入及还款!$M:$M,"私账范畴"),"")</f>
        <v>0</v>
      </c>
    </row>
    <row r="19" spans="1:9" ht="17.100000000000001" customHeight="1" x14ac:dyDescent="0.2">
      <c r="A19" s="102">
        <f>参数表!S15</f>
        <v>14</v>
      </c>
      <c r="B19" s="103">
        <f>参数表!T15</f>
        <v>0</v>
      </c>
      <c r="C19" s="104">
        <f>IFERROR(SUMIFS(借入及还款!$G:$G,借入及还款!$D:$D,"&lt;="&amp;应付汇总!$B$3,借入及还款!$E:$E,应付汇总!B19)-SUMIFS(借入及还款!$H:$H,借入及还款!$D:$D,"&lt;="&amp;应付汇总!$B$3,借入及还款!$E:$E,应付汇总!B19),"")</f>
        <v>0</v>
      </c>
      <c r="D19" s="104">
        <f>IFERROR(SUMIFS(借入及还款!$G:$G,借入及还款!$D:$D,"&lt;="&amp;应付汇总!$B$3,借入及还款!$E:$E,应付汇总!B19,借入及还款!$M:$M,"公账范畴")-SUMIFS(借入及还款!$H:$H,借入及还款!$D:$D,"&lt;="&amp;应付汇总!$B$3,借入及还款!$E:$E,应付汇总!B19,借入及还款!$M:$M,"公账范畴"),"")</f>
        <v>0</v>
      </c>
      <c r="E19" s="105">
        <f>IFERROR(SUMIFS(借入及还款!$G:$G,借入及还款!$D:$D,"&lt;="&amp;应付汇总!$B$3,借入及还款!$E:$E,应付汇总!B19,借入及还款!$M:$M,"私账范畴")-SUMIFS(借入及还款!$H:$H,借入及还款!$D:$D,"&lt;="&amp;应付汇总!$B$3,借入及还款!$E:$E,应付汇总!B19,借入及还款!$M:$M,"私账范畴"),"")</f>
        <v>0</v>
      </c>
      <c r="F19" s="103">
        <f t="shared" si="0"/>
        <v>0</v>
      </c>
      <c r="G19" s="104">
        <f>IFERROR(SUMIFS(借入及还款!$G:$G,借入及还款!$D:$D,"&lt;="&amp;应付汇总!$B$2,借入及还款!$E:$E,应付汇总!F19)-SUMIFS(借入及还款!$H:$H,借入及还款!$D:$D,"&lt;="&amp;应付汇总!$B$2,借入及还款!$E:$E,应付汇总!F19),"")</f>
        <v>0</v>
      </c>
      <c r="H19" s="104">
        <f>IFERROR(SUMIFS(借入及还款!$G:$G,借入及还款!$D:$D,"&lt;="&amp;应付汇总!$B$2,借入及还款!$E:$E,应付汇总!F19,借入及还款!$M:$M,"公账范畴")-SUMIFS(借入及还款!$H:$H,借入及还款!$D:$D,"&lt;="&amp;应付汇总!$B$2,借入及还款!$E:$E,应付汇总!F19,借入及还款!$M:$M,"公账范畴"),"")</f>
        <v>0</v>
      </c>
      <c r="I19" s="105">
        <f>IFERROR(SUMIFS(借入及还款!$G:$G,借入及还款!$D:$D,"&lt;="&amp;应付汇总!$B$2,借入及还款!$E:$E,应付汇总!F19,借入及还款!$M:$M,"私账范畴")-SUMIFS(借入及还款!$H:$H,借入及还款!$D:$D,"&lt;="&amp;应付汇总!$B$2,借入及还款!$E:$E,应付汇总!F19,借入及还款!$M:$M,"私账范畴"),"")</f>
        <v>0</v>
      </c>
    </row>
    <row r="20" spans="1:9" ht="17.100000000000001" customHeight="1" x14ac:dyDescent="0.2">
      <c r="A20" s="102">
        <f>参数表!S16</f>
        <v>15</v>
      </c>
      <c r="B20" s="103">
        <f>参数表!T16</f>
        <v>0</v>
      </c>
      <c r="C20" s="104">
        <f>IFERROR(SUMIFS(借入及还款!$G:$G,借入及还款!$D:$D,"&lt;="&amp;应付汇总!$B$3,借入及还款!$E:$E,应付汇总!B20)-SUMIFS(借入及还款!$H:$H,借入及还款!$D:$D,"&lt;="&amp;应付汇总!$B$3,借入及还款!$E:$E,应付汇总!B20),"")</f>
        <v>0</v>
      </c>
      <c r="D20" s="104">
        <f>IFERROR(SUMIFS(借入及还款!$G:$G,借入及还款!$D:$D,"&lt;="&amp;应付汇总!$B$3,借入及还款!$E:$E,应付汇总!B20,借入及还款!$M:$M,"公账范畴")-SUMIFS(借入及还款!$H:$H,借入及还款!$D:$D,"&lt;="&amp;应付汇总!$B$3,借入及还款!$E:$E,应付汇总!B20,借入及还款!$M:$M,"公账范畴"),"")</f>
        <v>0</v>
      </c>
      <c r="E20" s="105">
        <f>IFERROR(SUMIFS(借入及还款!$G:$G,借入及还款!$D:$D,"&lt;="&amp;应付汇总!$B$3,借入及还款!$E:$E,应付汇总!B20,借入及还款!$M:$M,"私账范畴")-SUMIFS(借入及还款!$H:$H,借入及还款!$D:$D,"&lt;="&amp;应付汇总!$B$3,借入及还款!$E:$E,应付汇总!B20,借入及还款!$M:$M,"私账范畴"),"")</f>
        <v>0</v>
      </c>
      <c r="F20" s="103">
        <f t="shared" si="0"/>
        <v>0</v>
      </c>
      <c r="G20" s="104">
        <f>IFERROR(SUMIFS(借入及还款!$G:$G,借入及还款!$D:$D,"&lt;="&amp;应付汇总!$B$2,借入及还款!$E:$E,应付汇总!F20)-SUMIFS(借入及还款!$H:$H,借入及还款!$D:$D,"&lt;="&amp;应付汇总!$B$2,借入及还款!$E:$E,应付汇总!F20),"")</f>
        <v>0</v>
      </c>
      <c r="H20" s="104">
        <f>IFERROR(SUMIFS(借入及还款!$G:$G,借入及还款!$D:$D,"&lt;="&amp;应付汇总!$B$2,借入及还款!$E:$E,应付汇总!F20,借入及还款!$M:$M,"公账范畴")-SUMIFS(借入及还款!$H:$H,借入及还款!$D:$D,"&lt;="&amp;应付汇总!$B$2,借入及还款!$E:$E,应付汇总!F20,借入及还款!$M:$M,"公账范畴"),"")</f>
        <v>0</v>
      </c>
      <c r="I20" s="105">
        <f>IFERROR(SUMIFS(借入及还款!$G:$G,借入及还款!$D:$D,"&lt;="&amp;应付汇总!$B$2,借入及还款!$E:$E,应付汇总!F20,借入及还款!$M:$M,"私账范畴")-SUMIFS(借入及还款!$H:$H,借入及还款!$D:$D,"&lt;="&amp;应付汇总!$B$2,借入及还款!$E:$E,应付汇总!F20,借入及还款!$M:$M,"私账范畴"),"")</f>
        <v>0</v>
      </c>
    </row>
    <row r="21" spans="1:9" ht="17.100000000000001" customHeight="1" x14ac:dyDescent="0.2">
      <c r="A21" s="102">
        <f>参数表!S17</f>
        <v>16</v>
      </c>
      <c r="B21" s="103">
        <f>参数表!T17</f>
        <v>0</v>
      </c>
      <c r="C21" s="104">
        <f>IFERROR(SUMIFS(借入及还款!$G:$G,借入及还款!$D:$D,"&lt;="&amp;应付汇总!$B$3,借入及还款!$E:$E,应付汇总!B21)-SUMIFS(借入及还款!$H:$H,借入及还款!$D:$D,"&lt;="&amp;应付汇总!$B$3,借入及还款!$E:$E,应付汇总!B21),"")</f>
        <v>0</v>
      </c>
      <c r="D21" s="104">
        <f>IFERROR(SUMIFS(借入及还款!$G:$G,借入及还款!$D:$D,"&lt;="&amp;应付汇总!$B$3,借入及还款!$E:$E,应付汇总!B21,借入及还款!$M:$M,"公账范畴")-SUMIFS(借入及还款!$H:$H,借入及还款!$D:$D,"&lt;="&amp;应付汇总!$B$3,借入及还款!$E:$E,应付汇总!B21,借入及还款!$M:$M,"公账范畴"),"")</f>
        <v>0</v>
      </c>
      <c r="E21" s="105">
        <f>IFERROR(SUMIFS(借入及还款!$G:$G,借入及还款!$D:$D,"&lt;="&amp;应付汇总!$B$3,借入及还款!$E:$E,应付汇总!B21,借入及还款!$M:$M,"私账范畴")-SUMIFS(借入及还款!$H:$H,借入及还款!$D:$D,"&lt;="&amp;应付汇总!$B$3,借入及还款!$E:$E,应付汇总!B21,借入及还款!$M:$M,"私账范畴"),"")</f>
        <v>0</v>
      </c>
      <c r="F21" s="103">
        <f t="shared" si="0"/>
        <v>0</v>
      </c>
      <c r="G21" s="104">
        <f>IFERROR(SUMIFS(借入及还款!$G:$G,借入及还款!$D:$D,"&lt;="&amp;应付汇总!$B$2,借入及还款!$E:$E,应付汇总!F21)-SUMIFS(借入及还款!$H:$H,借入及还款!$D:$D,"&lt;="&amp;应付汇总!$B$2,借入及还款!$E:$E,应付汇总!F21),"")</f>
        <v>0</v>
      </c>
      <c r="H21" s="104">
        <f>IFERROR(SUMIFS(借入及还款!$G:$G,借入及还款!$D:$D,"&lt;="&amp;应付汇总!$B$2,借入及还款!$E:$E,应付汇总!F21,借入及还款!$M:$M,"公账范畴")-SUMIFS(借入及还款!$H:$H,借入及还款!$D:$D,"&lt;="&amp;应付汇总!$B$2,借入及还款!$E:$E,应付汇总!F21,借入及还款!$M:$M,"公账范畴"),"")</f>
        <v>0</v>
      </c>
      <c r="I21" s="105">
        <f>IFERROR(SUMIFS(借入及还款!$G:$G,借入及还款!$D:$D,"&lt;="&amp;应付汇总!$B$2,借入及还款!$E:$E,应付汇总!F21,借入及还款!$M:$M,"私账范畴")-SUMIFS(借入及还款!$H:$H,借入及还款!$D:$D,"&lt;="&amp;应付汇总!$B$2,借入及还款!$E:$E,应付汇总!F21,借入及还款!$M:$M,"私账范畴"),"")</f>
        <v>0</v>
      </c>
    </row>
    <row r="22" spans="1:9" ht="17.100000000000001" customHeight="1" x14ac:dyDescent="0.2">
      <c r="A22" s="102">
        <f>参数表!S18</f>
        <v>17</v>
      </c>
      <c r="B22" s="103">
        <f>参数表!T18</f>
        <v>0</v>
      </c>
      <c r="C22" s="104">
        <f>IFERROR(SUMIFS(借入及还款!$G:$G,借入及还款!$D:$D,"&lt;="&amp;应付汇总!$B$3,借入及还款!$E:$E,应付汇总!B22)-SUMIFS(借入及还款!$H:$H,借入及还款!$D:$D,"&lt;="&amp;应付汇总!$B$3,借入及还款!$E:$E,应付汇总!B22),"")</f>
        <v>0</v>
      </c>
      <c r="D22" s="104">
        <f>IFERROR(SUMIFS(借入及还款!$G:$G,借入及还款!$D:$D,"&lt;="&amp;应付汇总!$B$3,借入及还款!$E:$E,应付汇总!B22,借入及还款!$M:$M,"公账范畴")-SUMIFS(借入及还款!$H:$H,借入及还款!$D:$D,"&lt;="&amp;应付汇总!$B$3,借入及还款!$E:$E,应付汇总!B22,借入及还款!$M:$M,"公账范畴"),"")</f>
        <v>0</v>
      </c>
      <c r="E22" s="105">
        <f>IFERROR(SUMIFS(借入及还款!$G:$G,借入及还款!$D:$D,"&lt;="&amp;应付汇总!$B$3,借入及还款!$E:$E,应付汇总!B22,借入及还款!$M:$M,"私账范畴")-SUMIFS(借入及还款!$H:$H,借入及还款!$D:$D,"&lt;="&amp;应付汇总!$B$3,借入及还款!$E:$E,应付汇总!B22,借入及还款!$M:$M,"私账范畴"),"")</f>
        <v>0</v>
      </c>
      <c r="F22" s="103">
        <f t="shared" si="0"/>
        <v>0</v>
      </c>
      <c r="G22" s="104">
        <f>IFERROR(SUMIFS(借入及还款!$G:$G,借入及还款!$D:$D,"&lt;="&amp;应付汇总!$B$2,借入及还款!$E:$E,应付汇总!F22)-SUMIFS(借入及还款!$H:$H,借入及还款!$D:$D,"&lt;="&amp;应付汇总!$B$2,借入及还款!$E:$E,应付汇总!F22),"")</f>
        <v>0</v>
      </c>
      <c r="H22" s="104">
        <f>IFERROR(SUMIFS(借入及还款!$G:$G,借入及还款!$D:$D,"&lt;="&amp;应付汇总!$B$2,借入及还款!$E:$E,应付汇总!F22,借入及还款!$M:$M,"公账范畴")-SUMIFS(借入及还款!$H:$H,借入及还款!$D:$D,"&lt;="&amp;应付汇总!$B$2,借入及还款!$E:$E,应付汇总!F22,借入及还款!$M:$M,"公账范畴"),"")</f>
        <v>0</v>
      </c>
      <c r="I22" s="105">
        <f>IFERROR(SUMIFS(借入及还款!$G:$G,借入及还款!$D:$D,"&lt;="&amp;应付汇总!$B$2,借入及还款!$E:$E,应付汇总!F22,借入及还款!$M:$M,"私账范畴")-SUMIFS(借入及还款!$H:$H,借入及还款!$D:$D,"&lt;="&amp;应付汇总!$B$2,借入及还款!$E:$E,应付汇总!F22,借入及还款!$M:$M,"私账范畴"),"")</f>
        <v>0</v>
      </c>
    </row>
    <row r="23" spans="1:9" ht="17.100000000000001" customHeight="1" x14ac:dyDescent="0.2">
      <c r="A23" s="102">
        <f>参数表!S19</f>
        <v>18</v>
      </c>
      <c r="B23" s="103">
        <f>参数表!T19</f>
        <v>0</v>
      </c>
      <c r="C23" s="104">
        <f>IFERROR(SUMIFS(借入及还款!$G:$G,借入及还款!$D:$D,"&lt;="&amp;应付汇总!$B$3,借入及还款!$E:$E,应付汇总!B23)-SUMIFS(借入及还款!$H:$H,借入及还款!$D:$D,"&lt;="&amp;应付汇总!$B$3,借入及还款!$E:$E,应付汇总!B23),"")</f>
        <v>0</v>
      </c>
      <c r="D23" s="104">
        <f>IFERROR(SUMIFS(借入及还款!$G:$G,借入及还款!$D:$D,"&lt;="&amp;应付汇总!$B$3,借入及还款!$E:$E,应付汇总!B23,借入及还款!$M:$M,"公账范畴")-SUMIFS(借入及还款!$H:$H,借入及还款!$D:$D,"&lt;="&amp;应付汇总!$B$3,借入及还款!$E:$E,应付汇总!B23,借入及还款!$M:$M,"公账范畴"),"")</f>
        <v>0</v>
      </c>
      <c r="E23" s="105">
        <f>IFERROR(SUMIFS(借入及还款!$G:$G,借入及还款!$D:$D,"&lt;="&amp;应付汇总!$B$3,借入及还款!$E:$E,应付汇总!B23,借入及还款!$M:$M,"私账范畴")-SUMIFS(借入及还款!$H:$H,借入及还款!$D:$D,"&lt;="&amp;应付汇总!$B$3,借入及还款!$E:$E,应付汇总!B23,借入及还款!$M:$M,"私账范畴"),"")</f>
        <v>0</v>
      </c>
      <c r="F23" s="103">
        <f t="shared" si="0"/>
        <v>0</v>
      </c>
      <c r="G23" s="104">
        <f>IFERROR(SUMIFS(借入及还款!$G:$G,借入及还款!$D:$D,"&lt;="&amp;应付汇总!$B$2,借入及还款!$E:$E,应付汇总!F23)-SUMIFS(借入及还款!$H:$H,借入及还款!$D:$D,"&lt;="&amp;应付汇总!$B$2,借入及还款!$E:$E,应付汇总!F23),"")</f>
        <v>0</v>
      </c>
      <c r="H23" s="104">
        <f>IFERROR(SUMIFS(借入及还款!$G:$G,借入及还款!$D:$D,"&lt;="&amp;应付汇总!$B$2,借入及还款!$E:$E,应付汇总!F23,借入及还款!$M:$M,"公账范畴")-SUMIFS(借入及还款!$H:$H,借入及还款!$D:$D,"&lt;="&amp;应付汇总!$B$2,借入及还款!$E:$E,应付汇总!F23,借入及还款!$M:$M,"公账范畴"),"")</f>
        <v>0</v>
      </c>
      <c r="I23" s="105">
        <f>IFERROR(SUMIFS(借入及还款!$G:$G,借入及还款!$D:$D,"&lt;="&amp;应付汇总!$B$2,借入及还款!$E:$E,应付汇总!F23,借入及还款!$M:$M,"私账范畴")-SUMIFS(借入及还款!$H:$H,借入及还款!$D:$D,"&lt;="&amp;应付汇总!$B$2,借入及还款!$E:$E,应付汇总!F23,借入及还款!$M:$M,"私账范畴"),"")</f>
        <v>0</v>
      </c>
    </row>
    <row r="24" spans="1:9" ht="17.100000000000001" customHeight="1" x14ac:dyDescent="0.2">
      <c r="A24" s="102">
        <f>参数表!S20</f>
        <v>19</v>
      </c>
      <c r="B24" s="103">
        <f>参数表!T20</f>
        <v>0</v>
      </c>
      <c r="C24" s="104">
        <f>IFERROR(SUMIFS(借入及还款!$G:$G,借入及还款!$D:$D,"&lt;="&amp;应付汇总!$B$3,借入及还款!$E:$E,应付汇总!B24)-SUMIFS(借入及还款!$H:$H,借入及还款!$D:$D,"&lt;="&amp;应付汇总!$B$3,借入及还款!$E:$E,应付汇总!B24),"")</f>
        <v>0</v>
      </c>
      <c r="D24" s="104">
        <f>IFERROR(SUMIFS(借入及还款!$G:$G,借入及还款!$D:$D,"&lt;="&amp;应付汇总!$B$3,借入及还款!$E:$E,应付汇总!B24,借入及还款!$M:$M,"公账范畴")-SUMIFS(借入及还款!$H:$H,借入及还款!$D:$D,"&lt;="&amp;应付汇总!$B$3,借入及还款!$E:$E,应付汇总!B24,借入及还款!$M:$M,"公账范畴"),"")</f>
        <v>0</v>
      </c>
      <c r="E24" s="105">
        <f>IFERROR(SUMIFS(借入及还款!$G:$G,借入及还款!$D:$D,"&lt;="&amp;应付汇总!$B$3,借入及还款!$E:$E,应付汇总!B24,借入及还款!$M:$M,"私账范畴")-SUMIFS(借入及还款!$H:$H,借入及还款!$D:$D,"&lt;="&amp;应付汇总!$B$3,借入及还款!$E:$E,应付汇总!B24,借入及还款!$M:$M,"私账范畴"),"")</f>
        <v>0</v>
      </c>
      <c r="F24" s="103">
        <f t="shared" si="0"/>
        <v>0</v>
      </c>
      <c r="G24" s="104">
        <f>IFERROR(SUMIFS(借入及还款!$G:$G,借入及还款!$D:$D,"&lt;="&amp;应付汇总!$B$2,借入及还款!$E:$E,应付汇总!F24)-SUMIFS(借入及还款!$H:$H,借入及还款!$D:$D,"&lt;="&amp;应付汇总!$B$2,借入及还款!$E:$E,应付汇总!F24),"")</f>
        <v>0</v>
      </c>
      <c r="H24" s="104">
        <f>IFERROR(SUMIFS(借入及还款!$G:$G,借入及还款!$D:$D,"&lt;="&amp;应付汇总!$B$2,借入及还款!$E:$E,应付汇总!F24,借入及还款!$M:$M,"公账范畴")-SUMIFS(借入及还款!$H:$H,借入及还款!$D:$D,"&lt;="&amp;应付汇总!$B$2,借入及还款!$E:$E,应付汇总!F24,借入及还款!$M:$M,"公账范畴"),"")</f>
        <v>0</v>
      </c>
      <c r="I24" s="105">
        <f>IFERROR(SUMIFS(借入及还款!$G:$G,借入及还款!$D:$D,"&lt;="&amp;应付汇总!$B$2,借入及还款!$E:$E,应付汇总!F24,借入及还款!$M:$M,"私账范畴")-SUMIFS(借入及还款!$H:$H,借入及还款!$D:$D,"&lt;="&amp;应付汇总!$B$2,借入及还款!$E:$E,应付汇总!F24,借入及还款!$M:$M,"私账范畴"),"")</f>
        <v>0</v>
      </c>
    </row>
    <row r="25" spans="1:9" ht="17.100000000000001" customHeight="1" x14ac:dyDescent="0.2">
      <c r="A25" s="102">
        <f>参数表!S21</f>
        <v>20</v>
      </c>
      <c r="B25" s="103">
        <f>参数表!T21</f>
        <v>0</v>
      </c>
      <c r="C25" s="104">
        <f>IFERROR(SUMIFS(借入及还款!$G:$G,借入及还款!$D:$D,"&lt;="&amp;应付汇总!$B$3,借入及还款!$E:$E,应付汇总!B25)-SUMIFS(借入及还款!$H:$H,借入及还款!$D:$D,"&lt;="&amp;应付汇总!$B$3,借入及还款!$E:$E,应付汇总!B25),"")</f>
        <v>0</v>
      </c>
      <c r="D25" s="104">
        <f>IFERROR(SUMIFS(借入及还款!$G:$G,借入及还款!$D:$D,"&lt;="&amp;应付汇总!$B$3,借入及还款!$E:$E,应付汇总!B25,借入及还款!$M:$M,"公账范畴")-SUMIFS(借入及还款!$H:$H,借入及还款!$D:$D,"&lt;="&amp;应付汇总!$B$3,借入及还款!$E:$E,应付汇总!B25,借入及还款!$M:$M,"公账范畴"),"")</f>
        <v>0</v>
      </c>
      <c r="E25" s="105">
        <f>IFERROR(SUMIFS(借入及还款!$G:$G,借入及还款!$D:$D,"&lt;="&amp;应付汇总!$B$3,借入及还款!$E:$E,应付汇总!B25,借入及还款!$M:$M,"私账范畴")-SUMIFS(借入及还款!$H:$H,借入及还款!$D:$D,"&lt;="&amp;应付汇总!$B$3,借入及还款!$E:$E,应付汇总!B25,借入及还款!$M:$M,"私账范畴"),"")</f>
        <v>0</v>
      </c>
      <c r="F25" s="103">
        <f t="shared" si="0"/>
        <v>0</v>
      </c>
      <c r="G25" s="104">
        <f>IFERROR(SUMIFS(借入及还款!$G:$G,借入及还款!$D:$D,"&lt;="&amp;应付汇总!$B$2,借入及还款!$E:$E,应付汇总!F25)-SUMIFS(借入及还款!$H:$H,借入及还款!$D:$D,"&lt;="&amp;应付汇总!$B$2,借入及还款!$E:$E,应付汇总!F25),"")</f>
        <v>0</v>
      </c>
      <c r="H25" s="104">
        <f>IFERROR(SUMIFS(借入及还款!$G:$G,借入及还款!$D:$D,"&lt;="&amp;应付汇总!$B$2,借入及还款!$E:$E,应付汇总!F25,借入及还款!$M:$M,"公账范畴")-SUMIFS(借入及还款!$H:$H,借入及还款!$D:$D,"&lt;="&amp;应付汇总!$B$2,借入及还款!$E:$E,应付汇总!F25,借入及还款!$M:$M,"公账范畴"),"")</f>
        <v>0</v>
      </c>
      <c r="I25" s="105">
        <f>IFERROR(SUMIFS(借入及还款!$G:$G,借入及还款!$D:$D,"&lt;="&amp;应付汇总!$B$2,借入及还款!$E:$E,应付汇总!F25,借入及还款!$M:$M,"私账范畴")-SUMIFS(借入及还款!$H:$H,借入及还款!$D:$D,"&lt;="&amp;应付汇总!$B$2,借入及还款!$E:$E,应付汇总!F25,借入及还款!$M:$M,"私账范畴"),"")</f>
        <v>0</v>
      </c>
    </row>
    <row r="26" spans="1:9" ht="17.100000000000001" customHeight="1" x14ac:dyDescent="0.2">
      <c r="A26" s="102">
        <f>参数表!S22</f>
        <v>21</v>
      </c>
      <c r="B26" s="103">
        <f>参数表!T22</f>
        <v>0</v>
      </c>
      <c r="C26" s="104">
        <f>IFERROR(SUMIFS(借入及还款!$G:$G,借入及还款!$D:$D,"&lt;="&amp;应付汇总!$B$3,借入及还款!$E:$E,应付汇总!B26)-SUMIFS(借入及还款!$H:$H,借入及还款!$D:$D,"&lt;="&amp;应付汇总!$B$3,借入及还款!$E:$E,应付汇总!B26),"")</f>
        <v>0</v>
      </c>
      <c r="D26" s="104">
        <f>IFERROR(SUMIFS(借入及还款!$G:$G,借入及还款!$D:$D,"&lt;="&amp;应付汇总!$B$3,借入及还款!$E:$E,应付汇总!B26,借入及还款!$M:$M,"公账范畴")-SUMIFS(借入及还款!$H:$H,借入及还款!$D:$D,"&lt;="&amp;应付汇总!$B$3,借入及还款!$E:$E,应付汇总!B26,借入及还款!$M:$M,"公账范畴"),"")</f>
        <v>0</v>
      </c>
      <c r="E26" s="105">
        <f>IFERROR(SUMIFS(借入及还款!$G:$G,借入及还款!$D:$D,"&lt;="&amp;应付汇总!$B$3,借入及还款!$E:$E,应付汇总!B26,借入及还款!$M:$M,"私账范畴")-SUMIFS(借入及还款!$H:$H,借入及还款!$D:$D,"&lt;="&amp;应付汇总!$B$3,借入及还款!$E:$E,应付汇总!B26,借入及还款!$M:$M,"私账范畴"),"")</f>
        <v>0</v>
      </c>
      <c r="F26" s="103">
        <f t="shared" si="0"/>
        <v>0</v>
      </c>
      <c r="G26" s="104">
        <f>IFERROR(SUMIFS(借入及还款!$G:$G,借入及还款!$D:$D,"&lt;="&amp;应付汇总!$B$2,借入及还款!$E:$E,应付汇总!F26)-SUMIFS(借入及还款!$H:$H,借入及还款!$D:$D,"&lt;="&amp;应付汇总!$B$2,借入及还款!$E:$E,应付汇总!F26),"")</f>
        <v>0</v>
      </c>
      <c r="H26" s="104">
        <f>IFERROR(SUMIFS(借入及还款!$G:$G,借入及还款!$D:$D,"&lt;="&amp;应付汇总!$B$2,借入及还款!$E:$E,应付汇总!F26,借入及还款!$M:$M,"公账范畴")-SUMIFS(借入及还款!$H:$H,借入及还款!$D:$D,"&lt;="&amp;应付汇总!$B$2,借入及还款!$E:$E,应付汇总!F26,借入及还款!$M:$M,"公账范畴"),"")</f>
        <v>0</v>
      </c>
      <c r="I26" s="105">
        <f>IFERROR(SUMIFS(借入及还款!$G:$G,借入及还款!$D:$D,"&lt;="&amp;应付汇总!$B$2,借入及还款!$E:$E,应付汇总!F26,借入及还款!$M:$M,"私账范畴")-SUMIFS(借入及还款!$H:$H,借入及还款!$D:$D,"&lt;="&amp;应付汇总!$B$2,借入及还款!$E:$E,应付汇总!F26,借入及还款!$M:$M,"私账范畴"),"")</f>
        <v>0</v>
      </c>
    </row>
    <row r="27" spans="1:9" ht="17.100000000000001" customHeight="1" x14ac:dyDescent="0.2">
      <c r="A27" s="102">
        <f>参数表!S23</f>
        <v>22</v>
      </c>
      <c r="B27" s="103">
        <f>参数表!T23</f>
        <v>0</v>
      </c>
      <c r="C27" s="104">
        <f>IFERROR(SUMIFS(借入及还款!$G:$G,借入及还款!$D:$D,"&lt;="&amp;应付汇总!$B$3,借入及还款!$E:$E,应付汇总!B27)-SUMIFS(借入及还款!$H:$H,借入及还款!$D:$D,"&lt;="&amp;应付汇总!$B$3,借入及还款!$E:$E,应付汇总!B27),"")</f>
        <v>0</v>
      </c>
      <c r="D27" s="104">
        <f>IFERROR(SUMIFS(借入及还款!$G:$G,借入及还款!$D:$D,"&lt;="&amp;应付汇总!$B$3,借入及还款!$E:$E,应付汇总!B27,借入及还款!$M:$M,"公账范畴")-SUMIFS(借入及还款!$H:$H,借入及还款!$D:$D,"&lt;="&amp;应付汇总!$B$3,借入及还款!$E:$E,应付汇总!B27,借入及还款!$M:$M,"公账范畴"),"")</f>
        <v>0</v>
      </c>
      <c r="E27" s="105">
        <f>IFERROR(SUMIFS(借入及还款!$G:$G,借入及还款!$D:$D,"&lt;="&amp;应付汇总!$B$3,借入及还款!$E:$E,应付汇总!B27,借入及还款!$M:$M,"私账范畴")-SUMIFS(借入及还款!$H:$H,借入及还款!$D:$D,"&lt;="&amp;应付汇总!$B$3,借入及还款!$E:$E,应付汇总!B27,借入及还款!$M:$M,"私账范畴"),"")</f>
        <v>0</v>
      </c>
      <c r="F27" s="103">
        <f t="shared" si="0"/>
        <v>0</v>
      </c>
      <c r="G27" s="104">
        <f>IFERROR(SUMIFS(借入及还款!$G:$G,借入及还款!$D:$D,"&lt;="&amp;应付汇总!$B$2,借入及还款!$E:$E,应付汇总!F27)-SUMIFS(借入及还款!$H:$H,借入及还款!$D:$D,"&lt;="&amp;应付汇总!$B$2,借入及还款!$E:$E,应付汇总!F27),"")</f>
        <v>0</v>
      </c>
      <c r="H27" s="104">
        <f>IFERROR(SUMIFS(借入及还款!$G:$G,借入及还款!$D:$D,"&lt;="&amp;应付汇总!$B$2,借入及还款!$E:$E,应付汇总!F27,借入及还款!$M:$M,"公账范畴")-SUMIFS(借入及还款!$H:$H,借入及还款!$D:$D,"&lt;="&amp;应付汇总!$B$2,借入及还款!$E:$E,应付汇总!F27,借入及还款!$M:$M,"公账范畴"),"")</f>
        <v>0</v>
      </c>
      <c r="I27" s="105">
        <f>IFERROR(SUMIFS(借入及还款!$G:$G,借入及还款!$D:$D,"&lt;="&amp;应付汇总!$B$2,借入及还款!$E:$E,应付汇总!F27,借入及还款!$M:$M,"私账范畴")-SUMIFS(借入及还款!$H:$H,借入及还款!$D:$D,"&lt;="&amp;应付汇总!$B$2,借入及还款!$E:$E,应付汇总!F27,借入及还款!$M:$M,"私账范畴"),"")</f>
        <v>0</v>
      </c>
    </row>
    <row r="28" spans="1:9" ht="17.100000000000001" customHeight="1" x14ac:dyDescent="0.2">
      <c r="A28" s="102">
        <f>参数表!S24</f>
        <v>23</v>
      </c>
      <c r="B28" s="103">
        <f>参数表!T24</f>
        <v>0</v>
      </c>
      <c r="C28" s="104">
        <f>IFERROR(SUMIFS(借入及还款!$G:$G,借入及还款!$D:$D,"&lt;="&amp;应付汇总!$B$3,借入及还款!$E:$E,应付汇总!B28)-SUMIFS(借入及还款!$H:$H,借入及还款!$D:$D,"&lt;="&amp;应付汇总!$B$3,借入及还款!$E:$E,应付汇总!B28),"")</f>
        <v>0</v>
      </c>
      <c r="D28" s="104">
        <f>IFERROR(SUMIFS(借入及还款!$G:$G,借入及还款!$D:$D,"&lt;="&amp;应付汇总!$B$3,借入及还款!$E:$E,应付汇总!B28,借入及还款!$M:$M,"公账范畴")-SUMIFS(借入及还款!$H:$H,借入及还款!$D:$D,"&lt;="&amp;应付汇总!$B$3,借入及还款!$E:$E,应付汇总!B28,借入及还款!$M:$M,"公账范畴"),"")</f>
        <v>0</v>
      </c>
      <c r="E28" s="105">
        <f>IFERROR(SUMIFS(借入及还款!$G:$G,借入及还款!$D:$D,"&lt;="&amp;应付汇总!$B$3,借入及还款!$E:$E,应付汇总!B28,借入及还款!$M:$M,"私账范畴")-SUMIFS(借入及还款!$H:$H,借入及还款!$D:$D,"&lt;="&amp;应付汇总!$B$3,借入及还款!$E:$E,应付汇总!B28,借入及还款!$M:$M,"私账范畴"),"")</f>
        <v>0</v>
      </c>
      <c r="F28" s="103">
        <f t="shared" si="0"/>
        <v>0</v>
      </c>
      <c r="G28" s="104">
        <f>IFERROR(SUMIFS(借入及还款!$G:$G,借入及还款!$D:$D,"&lt;="&amp;应付汇总!$B$2,借入及还款!$E:$E,应付汇总!F28)-SUMIFS(借入及还款!$H:$H,借入及还款!$D:$D,"&lt;="&amp;应付汇总!$B$2,借入及还款!$E:$E,应付汇总!F28),"")</f>
        <v>0</v>
      </c>
      <c r="H28" s="104">
        <f>IFERROR(SUMIFS(借入及还款!$G:$G,借入及还款!$D:$D,"&lt;="&amp;应付汇总!$B$2,借入及还款!$E:$E,应付汇总!F28,借入及还款!$M:$M,"公账范畴")-SUMIFS(借入及还款!$H:$H,借入及还款!$D:$D,"&lt;="&amp;应付汇总!$B$2,借入及还款!$E:$E,应付汇总!F28,借入及还款!$M:$M,"公账范畴"),"")</f>
        <v>0</v>
      </c>
      <c r="I28" s="105">
        <f>IFERROR(SUMIFS(借入及还款!$G:$G,借入及还款!$D:$D,"&lt;="&amp;应付汇总!$B$2,借入及还款!$E:$E,应付汇总!F28,借入及还款!$M:$M,"私账范畴")-SUMIFS(借入及还款!$H:$H,借入及还款!$D:$D,"&lt;="&amp;应付汇总!$B$2,借入及还款!$E:$E,应付汇总!F28,借入及还款!$M:$M,"私账范畴"),"")</f>
        <v>0</v>
      </c>
    </row>
    <row r="29" spans="1:9" ht="17.100000000000001" customHeight="1" x14ac:dyDescent="0.2">
      <c r="A29" s="102">
        <f>参数表!S25</f>
        <v>24</v>
      </c>
      <c r="B29" s="103">
        <f>参数表!T25</f>
        <v>0</v>
      </c>
      <c r="C29" s="104">
        <f>IFERROR(SUMIFS(借入及还款!$G:$G,借入及还款!$D:$D,"&lt;="&amp;应付汇总!$B$3,借入及还款!$E:$E,应付汇总!B29)-SUMIFS(借入及还款!$H:$H,借入及还款!$D:$D,"&lt;="&amp;应付汇总!$B$3,借入及还款!$E:$E,应付汇总!B29),"")</f>
        <v>0</v>
      </c>
      <c r="D29" s="104">
        <f>IFERROR(SUMIFS(借入及还款!$G:$G,借入及还款!$D:$D,"&lt;="&amp;应付汇总!$B$3,借入及还款!$E:$E,应付汇总!B29,借入及还款!$M:$M,"公账范畴")-SUMIFS(借入及还款!$H:$H,借入及还款!$D:$D,"&lt;="&amp;应付汇总!$B$3,借入及还款!$E:$E,应付汇总!B29,借入及还款!$M:$M,"公账范畴"),"")</f>
        <v>0</v>
      </c>
      <c r="E29" s="105">
        <f>IFERROR(SUMIFS(借入及还款!$G:$G,借入及还款!$D:$D,"&lt;="&amp;应付汇总!$B$3,借入及还款!$E:$E,应付汇总!B29,借入及还款!$M:$M,"私账范畴")-SUMIFS(借入及还款!$H:$H,借入及还款!$D:$D,"&lt;="&amp;应付汇总!$B$3,借入及还款!$E:$E,应付汇总!B29,借入及还款!$M:$M,"私账范畴"),"")</f>
        <v>0</v>
      </c>
      <c r="F29" s="103">
        <f t="shared" si="0"/>
        <v>0</v>
      </c>
      <c r="G29" s="104">
        <f>IFERROR(SUMIFS(借入及还款!$G:$G,借入及还款!$D:$D,"&lt;="&amp;应付汇总!$B$2,借入及还款!$E:$E,应付汇总!F29)-SUMIFS(借入及还款!$H:$H,借入及还款!$D:$D,"&lt;="&amp;应付汇总!$B$2,借入及还款!$E:$E,应付汇总!F29),"")</f>
        <v>0</v>
      </c>
      <c r="H29" s="104">
        <f>IFERROR(SUMIFS(借入及还款!$G:$G,借入及还款!$D:$D,"&lt;="&amp;应付汇总!$B$2,借入及还款!$E:$E,应付汇总!F29,借入及还款!$M:$M,"公账范畴")-SUMIFS(借入及还款!$H:$H,借入及还款!$D:$D,"&lt;="&amp;应付汇总!$B$2,借入及还款!$E:$E,应付汇总!F29,借入及还款!$M:$M,"公账范畴"),"")</f>
        <v>0</v>
      </c>
      <c r="I29" s="105">
        <f>IFERROR(SUMIFS(借入及还款!$G:$G,借入及还款!$D:$D,"&lt;="&amp;应付汇总!$B$2,借入及还款!$E:$E,应付汇总!F29,借入及还款!$M:$M,"私账范畴")-SUMIFS(借入及还款!$H:$H,借入及还款!$D:$D,"&lt;="&amp;应付汇总!$B$2,借入及还款!$E:$E,应付汇总!F29,借入及还款!$M:$M,"私账范畴"),"")</f>
        <v>0</v>
      </c>
    </row>
    <row r="30" spans="1:9" ht="17.100000000000001" customHeight="1" x14ac:dyDescent="0.2">
      <c r="A30" s="102">
        <f>参数表!S26</f>
        <v>25</v>
      </c>
      <c r="B30" s="103">
        <f>参数表!T26</f>
        <v>0</v>
      </c>
      <c r="C30" s="104">
        <f>IFERROR(SUMIFS(借入及还款!$G:$G,借入及还款!$D:$D,"&lt;="&amp;应付汇总!$B$3,借入及还款!$E:$E,应付汇总!B30)-SUMIFS(借入及还款!$H:$H,借入及还款!$D:$D,"&lt;="&amp;应付汇总!$B$3,借入及还款!$E:$E,应付汇总!B30),"")</f>
        <v>0</v>
      </c>
      <c r="D30" s="104">
        <f>IFERROR(SUMIFS(借入及还款!$G:$G,借入及还款!$D:$D,"&lt;="&amp;应付汇总!$B$3,借入及还款!$E:$E,应付汇总!B30,借入及还款!$M:$M,"公账范畴")-SUMIFS(借入及还款!$H:$H,借入及还款!$D:$D,"&lt;="&amp;应付汇总!$B$3,借入及还款!$E:$E,应付汇总!B30,借入及还款!$M:$M,"公账范畴"),"")</f>
        <v>0</v>
      </c>
      <c r="E30" s="105">
        <f>IFERROR(SUMIFS(借入及还款!$G:$G,借入及还款!$D:$D,"&lt;="&amp;应付汇总!$B$3,借入及还款!$E:$E,应付汇总!B30,借入及还款!$M:$M,"私账范畴")-SUMIFS(借入及还款!$H:$H,借入及还款!$D:$D,"&lt;="&amp;应付汇总!$B$3,借入及还款!$E:$E,应付汇总!B30,借入及还款!$M:$M,"私账范畴"),"")</f>
        <v>0</v>
      </c>
      <c r="F30" s="103">
        <f t="shared" si="0"/>
        <v>0</v>
      </c>
      <c r="G30" s="104">
        <f>IFERROR(SUMIFS(借入及还款!$G:$G,借入及还款!$D:$D,"&lt;="&amp;应付汇总!$B$2,借入及还款!$E:$E,应付汇总!F30)-SUMIFS(借入及还款!$H:$H,借入及还款!$D:$D,"&lt;="&amp;应付汇总!$B$2,借入及还款!$E:$E,应付汇总!F30),"")</f>
        <v>0</v>
      </c>
      <c r="H30" s="104">
        <f>IFERROR(SUMIFS(借入及还款!$G:$G,借入及还款!$D:$D,"&lt;="&amp;应付汇总!$B$2,借入及还款!$E:$E,应付汇总!F30,借入及还款!$M:$M,"公账范畴")-SUMIFS(借入及还款!$H:$H,借入及还款!$D:$D,"&lt;="&amp;应付汇总!$B$2,借入及还款!$E:$E,应付汇总!F30,借入及还款!$M:$M,"公账范畴"),"")</f>
        <v>0</v>
      </c>
      <c r="I30" s="105">
        <f>IFERROR(SUMIFS(借入及还款!$G:$G,借入及还款!$D:$D,"&lt;="&amp;应付汇总!$B$2,借入及还款!$E:$E,应付汇总!F30,借入及还款!$M:$M,"私账范畴")-SUMIFS(借入及还款!$H:$H,借入及还款!$D:$D,"&lt;="&amp;应付汇总!$B$2,借入及还款!$E:$E,应付汇总!F30,借入及还款!$M:$M,"私账范畴"),"")</f>
        <v>0</v>
      </c>
    </row>
    <row r="31" spans="1:9" ht="17.100000000000001" customHeight="1" x14ac:dyDescent="0.2">
      <c r="A31" s="102">
        <f>参数表!S27</f>
        <v>26</v>
      </c>
      <c r="B31" s="103">
        <f>参数表!T27</f>
        <v>0</v>
      </c>
      <c r="C31" s="104">
        <f>IFERROR(SUMIFS(借入及还款!$G:$G,借入及还款!$D:$D,"&lt;="&amp;应付汇总!$B$3,借入及还款!$E:$E,应付汇总!B31)-SUMIFS(借入及还款!$H:$H,借入及还款!$D:$D,"&lt;="&amp;应付汇总!$B$3,借入及还款!$E:$E,应付汇总!B31),"")</f>
        <v>0</v>
      </c>
      <c r="D31" s="104">
        <f>IFERROR(SUMIFS(借入及还款!$G:$G,借入及还款!$D:$D,"&lt;="&amp;应付汇总!$B$3,借入及还款!$E:$E,应付汇总!B31,借入及还款!$M:$M,"公账范畴")-SUMIFS(借入及还款!$H:$H,借入及还款!$D:$D,"&lt;="&amp;应付汇总!$B$3,借入及还款!$E:$E,应付汇总!B31,借入及还款!$M:$M,"公账范畴"),"")</f>
        <v>0</v>
      </c>
      <c r="E31" s="105">
        <f>IFERROR(SUMIFS(借入及还款!$G:$G,借入及还款!$D:$D,"&lt;="&amp;应付汇总!$B$3,借入及还款!$E:$E,应付汇总!B31,借入及还款!$M:$M,"私账范畴")-SUMIFS(借入及还款!$H:$H,借入及还款!$D:$D,"&lt;="&amp;应付汇总!$B$3,借入及还款!$E:$E,应付汇总!B31,借入及还款!$M:$M,"私账范畴"),"")</f>
        <v>0</v>
      </c>
      <c r="F31" s="103">
        <f t="shared" si="0"/>
        <v>0</v>
      </c>
      <c r="G31" s="104">
        <f>IFERROR(SUMIFS(借入及还款!$G:$G,借入及还款!$D:$D,"&lt;="&amp;应付汇总!$B$2,借入及还款!$E:$E,应付汇总!F31)-SUMIFS(借入及还款!$H:$H,借入及还款!$D:$D,"&lt;="&amp;应付汇总!$B$2,借入及还款!$E:$E,应付汇总!F31),"")</f>
        <v>0</v>
      </c>
      <c r="H31" s="104">
        <f>IFERROR(SUMIFS(借入及还款!$G:$G,借入及还款!$D:$D,"&lt;="&amp;应付汇总!$B$2,借入及还款!$E:$E,应付汇总!F31,借入及还款!$M:$M,"公账范畴")-SUMIFS(借入及还款!$H:$H,借入及还款!$D:$D,"&lt;="&amp;应付汇总!$B$2,借入及还款!$E:$E,应付汇总!F31,借入及还款!$M:$M,"公账范畴"),"")</f>
        <v>0</v>
      </c>
      <c r="I31" s="105">
        <f>IFERROR(SUMIFS(借入及还款!$G:$G,借入及还款!$D:$D,"&lt;="&amp;应付汇总!$B$2,借入及还款!$E:$E,应付汇总!F31,借入及还款!$M:$M,"私账范畴")-SUMIFS(借入及还款!$H:$H,借入及还款!$D:$D,"&lt;="&amp;应付汇总!$B$2,借入及还款!$E:$E,应付汇总!F31,借入及还款!$M:$M,"私账范畴"),"")</f>
        <v>0</v>
      </c>
    </row>
    <row r="32" spans="1:9" ht="17.100000000000001" customHeight="1" x14ac:dyDescent="0.2">
      <c r="A32" s="102">
        <f>参数表!S28</f>
        <v>27</v>
      </c>
      <c r="B32" s="103">
        <f>参数表!T28</f>
        <v>0</v>
      </c>
      <c r="C32" s="104">
        <f>IFERROR(SUMIFS(借入及还款!$G:$G,借入及还款!$D:$D,"&lt;="&amp;应付汇总!$B$3,借入及还款!$E:$E,应付汇总!B32)-SUMIFS(借入及还款!$H:$H,借入及还款!$D:$D,"&lt;="&amp;应付汇总!$B$3,借入及还款!$E:$E,应付汇总!B32),"")</f>
        <v>0</v>
      </c>
      <c r="D32" s="104">
        <f>IFERROR(SUMIFS(借入及还款!$G:$G,借入及还款!$D:$D,"&lt;="&amp;应付汇总!$B$3,借入及还款!$E:$E,应付汇总!B32,借入及还款!$M:$M,"公账范畴")-SUMIFS(借入及还款!$H:$H,借入及还款!$D:$D,"&lt;="&amp;应付汇总!$B$3,借入及还款!$E:$E,应付汇总!B32,借入及还款!$M:$M,"公账范畴"),"")</f>
        <v>0</v>
      </c>
      <c r="E32" s="105">
        <f>IFERROR(SUMIFS(借入及还款!$G:$G,借入及还款!$D:$D,"&lt;="&amp;应付汇总!$B$3,借入及还款!$E:$E,应付汇总!B32,借入及还款!$M:$M,"私账范畴")-SUMIFS(借入及还款!$H:$H,借入及还款!$D:$D,"&lt;="&amp;应付汇总!$B$3,借入及还款!$E:$E,应付汇总!B32,借入及还款!$M:$M,"私账范畴"),"")</f>
        <v>0</v>
      </c>
      <c r="F32" s="103">
        <f t="shared" si="0"/>
        <v>0</v>
      </c>
      <c r="G32" s="104">
        <f>IFERROR(SUMIFS(借入及还款!$G:$G,借入及还款!$D:$D,"&lt;="&amp;应付汇总!$B$2,借入及还款!$E:$E,应付汇总!F32)-SUMIFS(借入及还款!$H:$H,借入及还款!$D:$D,"&lt;="&amp;应付汇总!$B$2,借入及还款!$E:$E,应付汇总!F32),"")</f>
        <v>0</v>
      </c>
      <c r="H32" s="104">
        <f>IFERROR(SUMIFS(借入及还款!$G:$G,借入及还款!$D:$D,"&lt;="&amp;应付汇总!$B$2,借入及还款!$E:$E,应付汇总!F32,借入及还款!$M:$M,"公账范畴")-SUMIFS(借入及还款!$H:$H,借入及还款!$D:$D,"&lt;="&amp;应付汇总!$B$2,借入及还款!$E:$E,应付汇总!F32,借入及还款!$M:$M,"公账范畴"),"")</f>
        <v>0</v>
      </c>
      <c r="I32" s="105">
        <f>IFERROR(SUMIFS(借入及还款!$G:$G,借入及还款!$D:$D,"&lt;="&amp;应付汇总!$B$2,借入及还款!$E:$E,应付汇总!F32,借入及还款!$M:$M,"私账范畴")-SUMIFS(借入及还款!$H:$H,借入及还款!$D:$D,"&lt;="&amp;应付汇总!$B$2,借入及还款!$E:$E,应付汇总!F32,借入及还款!$M:$M,"私账范畴"),"")</f>
        <v>0</v>
      </c>
    </row>
    <row r="33" spans="1:9" ht="17.100000000000001" customHeight="1" x14ac:dyDescent="0.2">
      <c r="A33" s="102">
        <f>参数表!S29</f>
        <v>28</v>
      </c>
      <c r="B33" s="103">
        <f>参数表!T29</f>
        <v>0</v>
      </c>
      <c r="C33" s="104">
        <f>IFERROR(SUMIFS(借入及还款!$G:$G,借入及还款!$D:$D,"&lt;="&amp;应付汇总!$B$3,借入及还款!$E:$E,应付汇总!B33)-SUMIFS(借入及还款!$H:$H,借入及还款!$D:$D,"&lt;="&amp;应付汇总!$B$3,借入及还款!$E:$E,应付汇总!B33),"")</f>
        <v>0</v>
      </c>
      <c r="D33" s="104">
        <f>IFERROR(SUMIFS(借入及还款!$G:$G,借入及还款!$D:$D,"&lt;="&amp;应付汇总!$B$3,借入及还款!$E:$E,应付汇总!B33,借入及还款!$M:$M,"公账范畴")-SUMIFS(借入及还款!$H:$H,借入及还款!$D:$D,"&lt;="&amp;应付汇总!$B$3,借入及还款!$E:$E,应付汇总!B33,借入及还款!$M:$M,"公账范畴"),"")</f>
        <v>0</v>
      </c>
      <c r="E33" s="105">
        <f>IFERROR(SUMIFS(借入及还款!$G:$G,借入及还款!$D:$D,"&lt;="&amp;应付汇总!$B$3,借入及还款!$E:$E,应付汇总!B33,借入及还款!$M:$M,"私账范畴")-SUMIFS(借入及还款!$H:$H,借入及还款!$D:$D,"&lt;="&amp;应付汇总!$B$3,借入及还款!$E:$E,应付汇总!B33,借入及还款!$M:$M,"私账范畴"),"")</f>
        <v>0</v>
      </c>
      <c r="F33" s="103">
        <f t="shared" si="0"/>
        <v>0</v>
      </c>
      <c r="G33" s="104">
        <f>IFERROR(SUMIFS(借入及还款!$G:$G,借入及还款!$D:$D,"&lt;="&amp;应付汇总!$B$2,借入及还款!$E:$E,应付汇总!F33)-SUMIFS(借入及还款!$H:$H,借入及还款!$D:$D,"&lt;="&amp;应付汇总!$B$2,借入及还款!$E:$E,应付汇总!F33),"")</f>
        <v>0</v>
      </c>
      <c r="H33" s="104">
        <f>IFERROR(SUMIFS(借入及还款!$G:$G,借入及还款!$D:$D,"&lt;="&amp;应付汇总!$B$2,借入及还款!$E:$E,应付汇总!F33,借入及还款!$M:$M,"公账范畴")-SUMIFS(借入及还款!$H:$H,借入及还款!$D:$D,"&lt;="&amp;应付汇总!$B$2,借入及还款!$E:$E,应付汇总!F33,借入及还款!$M:$M,"公账范畴"),"")</f>
        <v>0</v>
      </c>
      <c r="I33" s="105">
        <f>IFERROR(SUMIFS(借入及还款!$G:$G,借入及还款!$D:$D,"&lt;="&amp;应付汇总!$B$2,借入及还款!$E:$E,应付汇总!F33,借入及还款!$M:$M,"私账范畴")-SUMIFS(借入及还款!$H:$H,借入及还款!$D:$D,"&lt;="&amp;应付汇总!$B$2,借入及还款!$E:$E,应付汇总!F33,借入及还款!$M:$M,"私账范畴"),"")</f>
        <v>0</v>
      </c>
    </row>
    <row r="34" spans="1:9" ht="17.100000000000001" customHeight="1" x14ac:dyDescent="0.2">
      <c r="A34" s="102">
        <f>参数表!S30</f>
        <v>29</v>
      </c>
      <c r="B34" s="103">
        <f>参数表!T30</f>
        <v>0</v>
      </c>
      <c r="C34" s="104">
        <f>IFERROR(SUMIFS(借入及还款!$G:$G,借入及还款!$D:$D,"&lt;="&amp;应付汇总!$B$3,借入及还款!$E:$E,应付汇总!B34)-SUMIFS(借入及还款!$H:$H,借入及还款!$D:$D,"&lt;="&amp;应付汇总!$B$3,借入及还款!$E:$E,应付汇总!B34),"")</f>
        <v>0</v>
      </c>
      <c r="D34" s="104">
        <f>IFERROR(SUMIFS(借入及还款!$G:$G,借入及还款!$D:$D,"&lt;="&amp;应付汇总!$B$3,借入及还款!$E:$E,应付汇总!B34,借入及还款!$M:$M,"公账范畴")-SUMIFS(借入及还款!$H:$H,借入及还款!$D:$D,"&lt;="&amp;应付汇总!$B$3,借入及还款!$E:$E,应付汇总!B34,借入及还款!$M:$M,"公账范畴"),"")</f>
        <v>0</v>
      </c>
      <c r="E34" s="105">
        <f>IFERROR(SUMIFS(借入及还款!$G:$G,借入及还款!$D:$D,"&lt;="&amp;应付汇总!$B$3,借入及还款!$E:$E,应付汇总!B34,借入及还款!$M:$M,"私账范畴")-SUMIFS(借入及还款!$H:$H,借入及还款!$D:$D,"&lt;="&amp;应付汇总!$B$3,借入及还款!$E:$E,应付汇总!B34,借入及还款!$M:$M,"私账范畴"),"")</f>
        <v>0</v>
      </c>
      <c r="F34" s="103">
        <f t="shared" si="0"/>
        <v>0</v>
      </c>
      <c r="G34" s="104">
        <f>IFERROR(SUMIFS(借入及还款!$G:$G,借入及还款!$D:$D,"&lt;="&amp;应付汇总!$B$2,借入及还款!$E:$E,应付汇总!F34)-SUMIFS(借入及还款!$H:$H,借入及还款!$D:$D,"&lt;="&amp;应付汇总!$B$2,借入及还款!$E:$E,应付汇总!F34),"")</f>
        <v>0</v>
      </c>
      <c r="H34" s="104">
        <f>IFERROR(SUMIFS(借入及还款!$G:$G,借入及还款!$D:$D,"&lt;="&amp;应付汇总!$B$2,借入及还款!$E:$E,应付汇总!F34,借入及还款!$M:$M,"公账范畴")-SUMIFS(借入及还款!$H:$H,借入及还款!$D:$D,"&lt;="&amp;应付汇总!$B$2,借入及还款!$E:$E,应付汇总!F34,借入及还款!$M:$M,"公账范畴"),"")</f>
        <v>0</v>
      </c>
      <c r="I34" s="105">
        <f>IFERROR(SUMIFS(借入及还款!$G:$G,借入及还款!$D:$D,"&lt;="&amp;应付汇总!$B$2,借入及还款!$E:$E,应付汇总!F34,借入及还款!$M:$M,"私账范畴")-SUMIFS(借入及还款!$H:$H,借入及还款!$D:$D,"&lt;="&amp;应付汇总!$B$2,借入及还款!$E:$E,应付汇总!F34,借入及还款!$M:$M,"私账范畴"),"")</f>
        <v>0</v>
      </c>
    </row>
    <row r="35" spans="1:9" ht="17.100000000000001" customHeight="1" x14ac:dyDescent="0.2">
      <c r="A35" s="102">
        <f>参数表!S31</f>
        <v>30</v>
      </c>
      <c r="B35" s="103">
        <f>参数表!T31</f>
        <v>0</v>
      </c>
      <c r="C35" s="104">
        <f>IFERROR(SUMIFS(借入及还款!$G:$G,借入及还款!$D:$D,"&lt;="&amp;应付汇总!$B$3,借入及还款!$E:$E,应付汇总!B35)-SUMIFS(借入及还款!$H:$H,借入及还款!$D:$D,"&lt;="&amp;应付汇总!$B$3,借入及还款!$E:$E,应付汇总!B35),"")</f>
        <v>0</v>
      </c>
      <c r="D35" s="104">
        <f>IFERROR(SUMIFS(借入及还款!$G:$G,借入及还款!$D:$D,"&lt;="&amp;应付汇总!$B$3,借入及还款!$E:$E,应付汇总!B35,借入及还款!$M:$M,"公账范畴")-SUMIFS(借入及还款!$H:$H,借入及还款!$D:$D,"&lt;="&amp;应付汇总!$B$3,借入及还款!$E:$E,应付汇总!B35,借入及还款!$M:$M,"公账范畴"),"")</f>
        <v>0</v>
      </c>
      <c r="E35" s="105">
        <f>IFERROR(SUMIFS(借入及还款!$G:$G,借入及还款!$D:$D,"&lt;="&amp;应付汇总!$B$3,借入及还款!$E:$E,应付汇总!B35,借入及还款!$M:$M,"私账范畴")-SUMIFS(借入及还款!$H:$H,借入及还款!$D:$D,"&lt;="&amp;应付汇总!$B$3,借入及还款!$E:$E,应付汇总!B35,借入及还款!$M:$M,"私账范畴"),"")</f>
        <v>0</v>
      </c>
      <c r="F35" s="103">
        <f t="shared" si="0"/>
        <v>0</v>
      </c>
      <c r="G35" s="104">
        <f>IFERROR(SUMIFS(借入及还款!$G:$G,借入及还款!$D:$D,"&lt;="&amp;应付汇总!$B$2,借入及还款!$E:$E,应付汇总!F35)-SUMIFS(借入及还款!$H:$H,借入及还款!$D:$D,"&lt;="&amp;应付汇总!$B$2,借入及还款!$E:$E,应付汇总!F35),"")</f>
        <v>0</v>
      </c>
      <c r="H35" s="104">
        <f>IFERROR(SUMIFS(借入及还款!$G:$G,借入及还款!$D:$D,"&lt;="&amp;应付汇总!$B$2,借入及还款!$E:$E,应付汇总!F35,借入及还款!$M:$M,"公账范畴")-SUMIFS(借入及还款!$H:$H,借入及还款!$D:$D,"&lt;="&amp;应付汇总!$B$2,借入及还款!$E:$E,应付汇总!F35,借入及还款!$M:$M,"公账范畴"),"")</f>
        <v>0</v>
      </c>
      <c r="I35" s="105">
        <f>IFERROR(SUMIFS(借入及还款!$G:$G,借入及还款!$D:$D,"&lt;="&amp;应付汇总!$B$2,借入及还款!$E:$E,应付汇总!F35,借入及还款!$M:$M,"私账范畴")-SUMIFS(借入及还款!$H:$H,借入及还款!$D:$D,"&lt;="&amp;应付汇总!$B$2,借入及还款!$E:$E,应付汇总!F35,借入及还款!$M:$M,"私账范畴"),"")</f>
        <v>0</v>
      </c>
    </row>
    <row r="36" spans="1:9" ht="17.100000000000001" customHeight="1" x14ac:dyDescent="0.2">
      <c r="A36" s="102">
        <f>参数表!S32</f>
        <v>31</v>
      </c>
      <c r="B36" s="103">
        <f>参数表!T32</f>
        <v>0</v>
      </c>
      <c r="C36" s="104">
        <f>IFERROR(SUMIFS(借入及还款!$G:$G,借入及还款!$D:$D,"&lt;="&amp;应付汇总!$B$3,借入及还款!$E:$E,应付汇总!B36)-SUMIFS(借入及还款!$H:$H,借入及还款!$D:$D,"&lt;="&amp;应付汇总!$B$3,借入及还款!$E:$E,应付汇总!B36),"")</f>
        <v>0</v>
      </c>
      <c r="D36" s="104">
        <f>IFERROR(SUMIFS(借入及还款!$G:$G,借入及还款!$D:$D,"&lt;="&amp;应付汇总!$B$3,借入及还款!$E:$E,应付汇总!B36,借入及还款!$M:$M,"公账范畴")-SUMIFS(借入及还款!$H:$H,借入及还款!$D:$D,"&lt;="&amp;应付汇总!$B$3,借入及还款!$E:$E,应付汇总!B36,借入及还款!$M:$M,"公账范畴"),"")</f>
        <v>0</v>
      </c>
      <c r="E36" s="105">
        <f>IFERROR(SUMIFS(借入及还款!$G:$G,借入及还款!$D:$D,"&lt;="&amp;应付汇总!$B$3,借入及还款!$E:$E,应付汇总!B36,借入及还款!$M:$M,"私账范畴")-SUMIFS(借入及还款!$H:$H,借入及还款!$D:$D,"&lt;="&amp;应付汇总!$B$3,借入及还款!$E:$E,应付汇总!B36,借入及还款!$M:$M,"私账范畴"),"")</f>
        <v>0</v>
      </c>
      <c r="F36" s="103">
        <f t="shared" si="0"/>
        <v>0</v>
      </c>
      <c r="G36" s="104">
        <f>IFERROR(SUMIFS(借入及还款!$G:$G,借入及还款!$D:$D,"&lt;="&amp;应付汇总!$B$2,借入及还款!$E:$E,应付汇总!F36)-SUMIFS(借入及还款!$H:$H,借入及还款!$D:$D,"&lt;="&amp;应付汇总!$B$2,借入及还款!$E:$E,应付汇总!F36),"")</f>
        <v>0</v>
      </c>
      <c r="H36" s="104">
        <f>IFERROR(SUMIFS(借入及还款!$G:$G,借入及还款!$D:$D,"&lt;="&amp;应付汇总!$B$2,借入及还款!$E:$E,应付汇总!F36,借入及还款!$M:$M,"公账范畴")-SUMIFS(借入及还款!$H:$H,借入及还款!$D:$D,"&lt;="&amp;应付汇总!$B$2,借入及还款!$E:$E,应付汇总!F36,借入及还款!$M:$M,"公账范畴"),"")</f>
        <v>0</v>
      </c>
      <c r="I36" s="105">
        <f>IFERROR(SUMIFS(借入及还款!$G:$G,借入及还款!$D:$D,"&lt;="&amp;应付汇总!$B$2,借入及还款!$E:$E,应付汇总!F36,借入及还款!$M:$M,"私账范畴")-SUMIFS(借入及还款!$H:$H,借入及还款!$D:$D,"&lt;="&amp;应付汇总!$B$2,借入及还款!$E:$E,应付汇总!F36,借入及还款!$M:$M,"私账范畴"),"")</f>
        <v>0</v>
      </c>
    </row>
    <row r="37" spans="1:9" ht="17.100000000000001" customHeight="1" x14ac:dyDescent="0.2">
      <c r="A37" s="102">
        <f>参数表!S33</f>
        <v>32</v>
      </c>
      <c r="B37" s="103">
        <f>参数表!T33</f>
        <v>0</v>
      </c>
      <c r="C37" s="104">
        <f>IFERROR(SUMIFS(借入及还款!$G:$G,借入及还款!$D:$D,"&lt;="&amp;应付汇总!$B$3,借入及还款!$E:$E,应付汇总!B37)-SUMIFS(借入及还款!$H:$H,借入及还款!$D:$D,"&lt;="&amp;应付汇总!$B$3,借入及还款!$E:$E,应付汇总!B37),"")</f>
        <v>0</v>
      </c>
      <c r="D37" s="104">
        <f>IFERROR(SUMIFS(借入及还款!$G:$G,借入及还款!$D:$D,"&lt;="&amp;应付汇总!$B$3,借入及还款!$E:$E,应付汇总!B37,借入及还款!$M:$M,"公账范畴")-SUMIFS(借入及还款!$H:$H,借入及还款!$D:$D,"&lt;="&amp;应付汇总!$B$3,借入及还款!$E:$E,应付汇总!B37,借入及还款!$M:$M,"公账范畴"),"")</f>
        <v>0</v>
      </c>
      <c r="E37" s="105">
        <f>IFERROR(SUMIFS(借入及还款!$G:$G,借入及还款!$D:$D,"&lt;="&amp;应付汇总!$B$3,借入及还款!$E:$E,应付汇总!B37,借入及还款!$M:$M,"私账范畴")-SUMIFS(借入及还款!$H:$H,借入及还款!$D:$D,"&lt;="&amp;应付汇总!$B$3,借入及还款!$E:$E,应付汇总!B37,借入及还款!$M:$M,"私账范畴"),"")</f>
        <v>0</v>
      </c>
      <c r="F37" s="103">
        <f t="shared" si="0"/>
        <v>0</v>
      </c>
      <c r="G37" s="104">
        <f>IFERROR(SUMIFS(借入及还款!$G:$G,借入及还款!$D:$D,"&lt;="&amp;应付汇总!$B$2,借入及还款!$E:$E,应付汇总!F37)-SUMIFS(借入及还款!$H:$H,借入及还款!$D:$D,"&lt;="&amp;应付汇总!$B$2,借入及还款!$E:$E,应付汇总!F37),"")</f>
        <v>0</v>
      </c>
      <c r="H37" s="104">
        <f>IFERROR(SUMIFS(借入及还款!$G:$G,借入及还款!$D:$D,"&lt;="&amp;应付汇总!$B$2,借入及还款!$E:$E,应付汇总!F37,借入及还款!$M:$M,"公账范畴")-SUMIFS(借入及还款!$H:$H,借入及还款!$D:$D,"&lt;="&amp;应付汇总!$B$2,借入及还款!$E:$E,应付汇总!F37,借入及还款!$M:$M,"公账范畴"),"")</f>
        <v>0</v>
      </c>
      <c r="I37" s="105">
        <f>IFERROR(SUMIFS(借入及还款!$G:$G,借入及还款!$D:$D,"&lt;="&amp;应付汇总!$B$2,借入及还款!$E:$E,应付汇总!F37,借入及还款!$M:$M,"私账范畴")-SUMIFS(借入及还款!$H:$H,借入及还款!$D:$D,"&lt;="&amp;应付汇总!$B$2,借入及还款!$E:$E,应付汇总!F37,借入及还款!$M:$M,"私账范畴"),"")</f>
        <v>0</v>
      </c>
    </row>
    <row r="38" spans="1:9" ht="17.100000000000001" customHeight="1" x14ac:dyDescent="0.2">
      <c r="A38" s="102">
        <f>参数表!S34</f>
        <v>33</v>
      </c>
      <c r="B38" s="103">
        <f>参数表!T34</f>
        <v>0</v>
      </c>
      <c r="C38" s="104">
        <f>IFERROR(SUMIFS(借入及还款!$G:$G,借入及还款!$D:$D,"&lt;="&amp;应付汇总!$B$3,借入及还款!$E:$E,应付汇总!B38)-SUMIFS(借入及还款!$H:$H,借入及还款!$D:$D,"&lt;="&amp;应付汇总!$B$3,借入及还款!$E:$E,应付汇总!B38),"")</f>
        <v>0</v>
      </c>
      <c r="D38" s="104">
        <f>IFERROR(SUMIFS(借入及还款!$G:$G,借入及还款!$D:$D,"&lt;="&amp;应付汇总!$B$3,借入及还款!$E:$E,应付汇总!B38,借入及还款!$M:$M,"公账范畴")-SUMIFS(借入及还款!$H:$H,借入及还款!$D:$D,"&lt;="&amp;应付汇总!$B$3,借入及还款!$E:$E,应付汇总!B38,借入及还款!$M:$M,"公账范畴"),"")</f>
        <v>0</v>
      </c>
      <c r="E38" s="105">
        <f>IFERROR(SUMIFS(借入及还款!$G:$G,借入及还款!$D:$D,"&lt;="&amp;应付汇总!$B$3,借入及还款!$E:$E,应付汇总!B38,借入及还款!$M:$M,"私账范畴")-SUMIFS(借入及还款!$H:$H,借入及还款!$D:$D,"&lt;="&amp;应付汇总!$B$3,借入及还款!$E:$E,应付汇总!B38,借入及还款!$M:$M,"私账范畴"),"")</f>
        <v>0</v>
      </c>
      <c r="F38" s="103">
        <f t="shared" si="0"/>
        <v>0</v>
      </c>
      <c r="G38" s="104">
        <f>IFERROR(SUMIFS(借入及还款!$G:$G,借入及还款!$D:$D,"&lt;="&amp;应付汇总!$B$2,借入及还款!$E:$E,应付汇总!F38)-SUMIFS(借入及还款!$H:$H,借入及还款!$D:$D,"&lt;="&amp;应付汇总!$B$2,借入及还款!$E:$E,应付汇总!F38),"")</f>
        <v>0</v>
      </c>
      <c r="H38" s="104">
        <f>IFERROR(SUMIFS(借入及还款!$G:$G,借入及还款!$D:$D,"&lt;="&amp;应付汇总!$B$2,借入及还款!$E:$E,应付汇总!F38,借入及还款!$M:$M,"公账范畴")-SUMIFS(借入及还款!$H:$H,借入及还款!$D:$D,"&lt;="&amp;应付汇总!$B$2,借入及还款!$E:$E,应付汇总!F38,借入及还款!$M:$M,"公账范畴"),"")</f>
        <v>0</v>
      </c>
      <c r="I38" s="105">
        <f>IFERROR(SUMIFS(借入及还款!$G:$G,借入及还款!$D:$D,"&lt;="&amp;应付汇总!$B$2,借入及还款!$E:$E,应付汇总!F38,借入及还款!$M:$M,"私账范畴")-SUMIFS(借入及还款!$H:$H,借入及还款!$D:$D,"&lt;="&amp;应付汇总!$B$2,借入及还款!$E:$E,应付汇总!F38,借入及还款!$M:$M,"私账范畴"),"")</f>
        <v>0</v>
      </c>
    </row>
    <row r="39" spans="1:9" ht="17.100000000000001" customHeight="1" x14ac:dyDescent="0.2">
      <c r="A39" s="102">
        <f>参数表!S35</f>
        <v>34</v>
      </c>
      <c r="B39" s="103">
        <f>参数表!T35</f>
        <v>0</v>
      </c>
      <c r="C39" s="104">
        <f>IFERROR(SUMIFS(借入及还款!$G:$G,借入及还款!$D:$D,"&lt;="&amp;应付汇总!$B$3,借入及还款!$E:$E,应付汇总!B39)-SUMIFS(借入及还款!$H:$H,借入及还款!$D:$D,"&lt;="&amp;应付汇总!$B$3,借入及还款!$E:$E,应付汇总!B39),"")</f>
        <v>0</v>
      </c>
      <c r="D39" s="104">
        <f>IFERROR(SUMIFS(借入及还款!$G:$G,借入及还款!$D:$D,"&lt;="&amp;应付汇总!$B$3,借入及还款!$E:$E,应付汇总!B39,借入及还款!$M:$M,"公账范畴")-SUMIFS(借入及还款!$H:$H,借入及还款!$D:$D,"&lt;="&amp;应付汇总!$B$3,借入及还款!$E:$E,应付汇总!B39,借入及还款!$M:$M,"公账范畴"),"")</f>
        <v>0</v>
      </c>
      <c r="E39" s="105">
        <f>IFERROR(SUMIFS(借入及还款!$G:$G,借入及还款!$D:$D,"&lt;="&amp;应付汇总!$B$3,借入及还款!$E:$E,应付汇总!B39,借入及还款!$M:$M,"私账范畴")-SUMIFS(借入及还款!$H:$H,借入及还款!$D:$D,"&lt;="&amp;应付汇总!$B$3,借入及还款!$E:$E,应付汇总!B39,借入及还款!$M:$M,"私账范畴"),"")</f>
        <v>0</v>
      </c>
      <c r="F39" s="103">
        <f t="shared" si="0"/>
        <v>0</v>
      </c>
      <c r="G39" s="104">
        <f>IFERROR(SUMIFS(借入及还款!$G:$G,借入及还款!$D:$D,"&lt;="&amp;应付汇总!$B$2,借入及还款!$E:$E,应付汇总!F39)-SUMIFS(借入及还款!$H:$H,借入及还款!$D:$D,"&lt;="&amp;应付汇总!$B$2,借入及还款!$E:$E,应付汇总!F39),"")</f>
        <v>0</v>
      </c>
      <c r="H39" s="104">
        <f>IFERROR(SUMIFS(借入及还款!$G:$G,借入及还款!$D:$D,"&lt;="&amp;应付汇总!$B$2,借入及还款!$E:$E,应付汇总!F39,借入及还款!$M:$M,"公账范畴")-SUMIFS(借入及还款!$H:$H,借入及还款!$D:$D,"&lt;="&amp;应付汇总!$B$2,借入及还款!$E:$E,应付汇总!F39,借入及还款!$M:$M,"公账范畴"),"")</f>
        <v>0</v>
      </c>
      <c r="I39" s="105">
        <f>IFERROR(SUMIFS(借入及还款!$G:$G,借入及还款!$D:$D,"&lt;="&amp;应付汇总!$B$2,借入及还款!$E:$E,应付汇总!F39,借入及还款!$M:$M,"私账范畴")-SUMIFS(借入及还款!$H:$H,借入及还款!$D:$D,"&lt;="&amp;应付汇总!$B$2,借入及还款!$E:$E,应付汇总!F39,借入及还款!$M:$M,"私账范畴"),"")</f>
        <v>0</v>
      </c>
    </row>
    <row r="40" spans="1:9" ht="17.100000000000001" customHeight="1" x14ac:dyDescent="0.2">
      <c r="A40" s="102">
        <f>参数表!S36</f>
        <v>35</v>
      </c>
      <c r="B40" s="103">
        <f>参数表!T36</f>
        <v>0</v>
      </c>
      <c r="C40" s="104">
        <f>IFERROR(SUMIFS(借入及还款!$G:$G,借入及还款!$D:$D,"&lt;="&amp;应付汇总!$B$3,借入及还款!$E:$E,应付汇总!B40)-SUMIFS(借入及还款!$H:$H,借入及还款!$D:$D,"&lt;="&amp;应付汇总!$B$3,借入及还款!$E:$E,应付汇总!B40),"")</f>
        <v>0</v>
      </c>
      <c r="D40" s="104">
        <f>IFERROR(SUMIFS(借入及还款!$G:$G,借入及还款!$D:$D,"&lt;="&amp;应付汇总!$B$3,借入及还款!$E:$E,应付汇总!B40,借入及还款!$M:$M,"公账范畴")-SUMIFS(借入及还款!$H:$H,借入及还款!$D:$D,"&lt;="&amp;应付汇总!$B$3,借入及还款!$E:$E,应付汇总!B40,借入及还款!$M:$M,"公账范畴"),"")</f>
        <v>0</v>
      </c>
      <c r="E40" s="105">
        <f>IFERROR(SUMIFS(借入及还款!$G:$G,借入及还款!$D:$D,"&lt;="&amp;应付汇总!$B$3,借入及还款!$E:$E,应付汇总!B40,借入及还款!$M:$M,"私账范畴")-SUMIFS(借入及还款!$H:$H,借入及还款!$D:$D,"&lt;="&amp;应付汇总!$B$3,借入及还款!$E:$E,应付汇总!B40,借入及还款!$M:$M,"私账范畴"),"")</f>
        <v>0</v>
      </c>
      <c r="F40" s="103">
        <f t="shared" si="0"/>
        <v>0</v>
      </c>
      <c r="G40" s="104">
        <f>IFERROR(SUMIFS(借入及还款!$G:$G,借入及还款!$D:$D,"&lt;="&amp;应付汇总!$B$2,借入及还款!$E:$E,应付汇总!F40)-SUMIFS(借入及还款!$H:$H,借入及还款!$D:$D,"&lt;="&amp;应付汇总!$B$2,借入及还款!$E:$E,应付汇总!F40),"")</f>
        <v>0</v>
      </c>
      <c r="H40" s="104">
        <f>IFERROR(SUMIFS(借入及还款!$G:$G,借入及还款!$D:$D,"&lt;="&amp;应付汇总!$B$2,借入及还款!$E:$E,应付汇总!F40,借入及还款!$M:$M,"公账范畴")-SUMIFS(借入及还款!$H:$H,借入及还款!$D:$D,"&lt;="&amp;应付汇总!$B$2,借入及还款!$E:$E,应付汇总!F40,借入及还款!$M:$M,"公账范畴"),"")</f>
        <v>0</v>
      </c>
      <c r="I40" s="105">
        <f>IFERROR(SUMIFS(借入及还款!$G:$G,借入及还款!$D:$D,"&lt;="&amp;应付汇总!$B$2,借入及还款!$E:$E,应付汇总!F40,借入及还款!$M:$M,"私账范畴")-SUMIFS(借入及还款!$H:$H,借入及还款!$D:$D,"&lt;="&amp;应付汇总!$B$2,借入及还款!$E:$E,应付汇总!F40,借入及还款!$M:$M,"私账范畴"),"")</f>
        <v>0</v>
      </c>
    </row>
    <row r="41" spans="1:9" ht="17.100000000000001" customHeight="1" x14ac:dyDescent="0.2">
      <c r="A41" s="102">
        <f>参数表!S37</f>
        <v>36</v>
      </c>
      <c r="B41" s="103">
        <f>参数表!T37</f>
        <v>0</v>
      </c>
      <c r="C41" s="104">
        <f>IFERROR(SUMIFS(借入及还款!$G:$G,借入及还款!$D:$D,"&lt;="&amp;应付汇总!$B$3,借入及还款!$E:$E,应付汇总!B41)-SUMIFS(借入及还款!$H:$H,借入及还款!$D:$D,"&lt;="&amp;应付汇总!$B$3,借入及还款!$E:$E,应付汇总!B41),"")</f>
        <v>0</v>
      </c>
      <c r="D41" s="104">
        <f>IFERROR(SUMIFS(借入及还款!$G:$G,借入及还款!$D:$D,"&lt;="&amp;应付汇总!$B$3,借入及还款!$E:$E,应付汇总!B41,借入及还款!$M:$M,"公账范畴")-SUMIFS(借入及还款!$H:$H,借入及还款!$D:$D,"&lt;="&amp;应付汇总!$B$3,借入及还款!$E:$E,应付汇总!B41,借入及还款!$M:$M,"公账范畴"),"")</f>
        <v>0</v>
      </c>
      <c r="E41" s="105">
        <f>IFERROR(SUMIFS(借入及还款!$G:$G,借入及还款!$D:$D,"&lt;="&amp;应付汇总!$B$3,借入及还款!$E:$E,应付汇总!B41,借入及还款!$M:$M,"私账范畴")-SUMIFS(借入及还款!$H:$H,借入及还款!$D:$D,"&lt;="&amp;应付汇总!$B$3,借入及还款!$E:$E,应付汇总!B41,借入及还款!$M:$M,"私账范畴"),"")</f>
        <v>0</v>
      </c>
      <c r="F41" s="103">
        <f t="shared" si="0"/>
        <v>0</v>
      </c>
      <c r="G41" s="104">
        <f>IFERROR(SUMIFS(借入及还款!$G:$G,借入及还款!$D:$D,"&lt;="&amp;应付汇总!$B$2,借入及还款!$E:$E,应付汇总!F41)-SUMIFS(借入及还款!$H:$H,借入及还款!$D:$D,"&lt;="&amp;应付汇总!$B$2,借入及还款!$E:$E,应付汇总!F41),"")</f>
        <v>0</v>
      </c>
      <c r="H41" s="104">
        <f>IFERROR(SUMIFS(借入及还款!$G:$G,借入及还款!$D:$D,"&lt;="&amp;应付汇总!$B$2,借入及还款!$E:$E,应付汇总!F41,借入及还款!$M:$M,"公账范畴")-SUMIFS(借入及还款!$H:$H,借入及还款!$D:$D,"&lt;="&amp;应付汇总!$B$2,借入及还款!$E:$E,应付汇总!F41,借入及还款!$M:$M,"公账范畴"),"")</f>
        <v>0</v>
      </c>
      <c r="I41" s="105">
        <f>IFERROR(SUMIFS(借入及还款!$G:$G,借入及还款!$D:$D,"&lt;="&amp;应付汇总!$B$2,借入及还款!$E:$E,应付汇总!F41,借入及还款!$M:$M,"私账范畴")-SUMIFS(借入及还款!$H:$H,借入及还款!$D:$D,"&lt;="&amp;应付汇总!$B$2,借入及还款!$E:$E,应付汇总!F41,借入及还款!$M:$M,"私账范畴"),"")</f>
        <v>0</v>
      </c>
    </row>
    <row r="42" spans="1:9" ht="17.100000000000001" customHeight="1" x14ac:dyDescent="0.2">
      <c r="A42" s="102">
        <f>参数表!S38</f>
        <v>37</v>
      </c>
      <c r="B42" s="103">
        <f>参数表!T38</f>
        <v>0</v>
      </c>
      <c r="C42" s="104">
        <f>IFERROR(SUMIFS(借入及还款!$G:$G,借入及还款!$D:$D,"&lt;="&amp;应付汇总!$B$3,借入及还款!$E:$E,应付汇总!B42)-SUMIFS(借入及还款!$H:$H,借入及还款!$D:$D,"&lt;="&amp;应付汇总!$B$3,借入及还款!$E:$E,应付汇总!B42),"")</f>
        <v>0</v>
      </c>
      <c r="D42" s="104">
        <f>IFERROR(SUMIFS(借入及还款!$G:$G,借入及还款!$D:$D,"&lt;="&amp;应付汇总!$B$3,借入及还款!$E:$E,应付汇总!B42,借入及还款!$M:$M,"公账范畴")-SUMIFS(借入及还款!$H:$H,借入及还款!$D:$D,"&lt;="&amp;应付汇总!$B$3,借入及还款!$E:$E,应付汇总!B42,借入及还款!$M:$M,"公账范畴"),"")</f>
        <v>0</v>
      </c>
      <c r="E42" s="105">
        <f>IFERROR(SUMIFS(借入及还款!$G:$G,借入及还款!$D:$D,"&lt;="&amp;应付汇总!$B$3,借入及还款!$E:$E,应付汇总!B42,借入及还款!$M:$M,"私账范畴")-SUMIFS(借入及还款!$H:$H,借入及还款!$D:$D,"&lt;="&amp;应付汇总!$B$3,借入及还款!$E:$E,应付汇总!B42,借入及还款!$M:$M,"私账范畴"),"")</f>
        <v>0</v>
      </c>
      <c r="F42" s="103">
        <f t="shared" si="0"/>
        <v>0</v>
      </c>
      <c r="G42" s="104">
        <f>IFERROR(SUMIFS(借入及还款!$G:$G,借入及还款!$D:$D,"&lt;="&amp;应付汇总!$B$2,借入及还款!$E:$E,应付汇总!F42)-SUMIFS(借入及还款!$H:$H,借入及还款!$D:$D,"&lt;="&amp;应付汇总!$B$2,借入及还款!$E:$E,应付汇总!F42),"")</f>
        <v>0</v>
      </c>
      <c r="H42" s="104">
        <f>IFERROR(SUMIFS(借入及还款!$G:$G,借入及还款!$D:$D,"&lt;="&amp;应付汇总!$B$2,借入及还款!$E:$E,应付汇总!F42,借入及还款!$M:$M,"公账范畴")-SUMIFS(借入及还款!$H:$H,借入及还款!$D:$D,"&lt;="&amp;应付汇总!$B$2,借入及还款!$E:$E,应付汇总!F42,借入及还款!$M:$M,"公账范畴"),"")</f>
        <v>0</v>
      </c>
      <c r="I42" s="105">
        <f>IFERROR(SUMIFS(借入及还款!$G:$G,借入及还款!$D:$D,"&lt;="&amp;应付汇总!$B$2,借入及还款!$E:$E,应付汇总!F42,借入及还款!$M:$M,"私账范畴")-SUMIFS(借入及还款!$H:$H,借入及还款!$D:$D,"&lt;="&amp;应付汇总!$B$2,借入及还款!$E:$E,应付汇总!F42,借入及还款!$M:$M,"私账范畴"),"")</f>
        <v>0</v>
      </c>
    </row>
    <row r="43" spans="1:9" ht="17.100000000000001" customHeight="1" x14ac:dyDescent="0.2">
      <c r="A43" s="102">
        <f>参数表!S39</f>
        <v>38</v>
      </c>
      <c r="B43" s="103">
        <f>参数表!T39</f>
        <v>0</v>
      </c>
      <c r="C43" s="104">
        <f>IFERROR(SUMIFS(借入及还款!$G:$G,借入及还款!$D:$D,"&lt;="&amp;应付汇总!$B$3,借入及还款!$E:$E,应付汇总!B43)-SUMIFS(借入及还款!$H:$H,借入及还款!$D:$D,"&lt;="&amp;应付汇总!$B$3,借入及还款!$E:$E,应付汇总!B43),"")</f>
        <v>0</v>
      </c>
      <c r="D43" s="104">
        <f>IFERROR(SUMIFS(借入及还款!$G:$G,借入及还款!$D:$D,"&lt;="&amp;应付汇总!$B$3,借入及还款!$E:$E,应付汇总!B43,借入及还款!$M:$M,"公账范畴")-SUMIFS(借入及还款!$H:$H,借入及还款!$D:$D,"&lt;="&amp;应付汇总!$B$3,借入及还款!$E:$E,应付汇总!B43,借入及还款!$M:$M,"公账范畴"),"")</f>
        <v>0</v>
      </c>
      <c r="E43" s="105">
        <f>IFERROR(SUMIFS(借入及还款!$G:$G,借入及还款!$D:$D,"&lt;="&amp;应付汇总!$B$3,借入及还款!$E:$E,应付汇总!B43,借入及还款!$M:$M,"私账范畴")-SUMIFS(借入及还款!$H:$H,借入及还款!$D:$D,"&lt;="&amp;应付汇总!$B$3,借入及还款!$E:$E,应付汇总!B43,借入及还款!$M:$M,"私账范畴"),"")</f>
        <v>0</v>
      </c>
      <c r="F43" s="103">
        <f t="shared" si="0"/>
        <v>0</v>
      </c>
      <c r="G43" s="104">
        <f>IFERROR(SUMIFS(借入及还款!$G:$G,借入及还款!$D:$D,"&lt;="&amp;应付汇总!$B$2,借入及还款!$E:$E,应付汇总!F43)-SUMIFS(借入及还款!$H:$H,借入及还款!$D:$D,"&lt;="&amp;应付汇总!$B$2,借入及还款!$E:$E,应付汇总!F43),"")</f>
        <v>0</v>
      </c>
      <c r="H43" s="104">
        <f>IFERROR(SUMIFS(借入及还款!$G:$G,借入及还款!$D:$D,"&lt;="&amp;应付汇总!$B$2,借入及还款!$E:$E,应付汇总!F43,借入及还款!$M:$M,"公账范畴")-SUMIFS(借入及还款!$H:$H,借入及还款!$D:$D,"&lt;="&amp;应付汇总!$B$2,借入及还款!$E:$E,应付汇总!F43,借入及还款!$M:$M,"公账范畴"),"")</f>
        <v>0</v>
      </c>
      <c r="I43" s="105">
        <f>IFERROR(SUMIFS(借入及还款!$G:$G,借入及还款!$D:$D,"&lt;="&amp;应付汇总!$B$2,借入及还款!$E:$E,应付汇总!F43,借入及还款!$M:$M,"私账范畴")-SUMIFS(借入及还款!$H:$H,借入及还款!$D:$D,"&lt;="&amp;应付汇总!$B$2,借入及还款!$E:$E,应付汇总!F43,借入及还款!$M:$M,"私账范畴"),"")</f>
        <v>0</v>
      </c>
    </row>
    <row r="44" spans="1:9" ht="17.100000000000001" customHeight="1" x14ac:dyDescent="0.2">
      <c r="A44" s="102">
        <f>参数表!S40</f>
        <v>39</v>
      </c>
      <c r="B44" s="103">
        <f>参数表!T40</f>
        <v>0</v>
      </c>
      <c r="C44" s="104">
        <f>IFERROR(SUMIFS(借入及还款!$G:$G,借入及还款!$D:$D,"&lt;="&amp;应付汇总!$B$3,借入及还款!$E:$E,应付汇总!B44)-SUMIFS(借入及还款!$H:$H,借入及还款!$D:$D,"&lt;="&amp;应付汇总!$B$3,借入及还款!$E:$E,应付汇总!B44),"")</f>
        <v>0</v>
      </c>
      <c r="D44" s="104">
        <f>IFERROR(SUMIFS(借入及还款!$G:$G,借入及还款!$D:$D,"&lt;="&amp;应付汇总!$B$3,借入及还款!$E:$E,应付汇总!B44,借入及还款!$M:$M,"公账范畴")-SUMIFS(借入及还款!$H:$H,借入及还款!$D:$D,"&lt;="&amp;应付汇总!$B$3,借入及还款!$E:$E,应付汇总!B44,借入及还款!$M:$M,"公账范畴"),"")</f>
        <v>0</v>
      </c>
      <c r="E44" s="105">
        <f>IFERROR(SUMIFS(借入及还款!$G:$G,借入及还款!$D:$D,"&lt;="&amp;应付汇总!$B$3,借入及还款!$E:$E,应付汇总!B44,借入及还款!$M:$M,"私账范畴")-SUMIFS(借入及还款!$H:$H,借入及还款!$D:$D,"&lt;="&amp;应付汇总!$B$3,借入及还款!$E:$E,应付汇总!B44,借入及还款!$M:$M,"私账范畴"),"")</f>
        <v>0</v>
      </c>
      <c r="F44" s="103">
        <f t="shared" si="0"/>
        <v>0</v>
      </c>
      <c r="G44" s="104">
        <f>IFERROR(SUMIFS(借入及还款!$G:$G,借入及还款!$D:$D,"&lt;="&amp;应付汇总!$B$2,借入及还款!$E:$E,应付汇总!F44)-SUMIFS(借入及还款!$H:$H,借入及还款!$D:$D,"&lt;="&amp;应付汇总!$B$2,借入及还款!$E:$E,应付汇总!F44),"")</f>
        <v>0</v>
      </c>
      <c r="H44" s="104">
        <f>IFERROR(SUMIFS(借入及还款!$G:$G,借入及还款!$D:$D,"&lt;="&amp;应付汇总!$B$2,借入及还款!$E:$E,应付汇总!F44,借入及还款!$M:$M,"公账范畴")-SUMIFS(借入及还款!$H:$H,借入及还款!$D:$D,"&lt;="&amp;应付汇总!$B$2,借入及还款!$E:$E,应付汇总!F44,借入及还款!$M:$M,"公账范畴"),"")</f>
        <v>0</v>
      </c>
      <c r="I44" s="105">
        <f>IFERROR(SUMIFS(借入及还款!$G:$G,借入及还款!$D:$D,"&lt;="&amp;应付汇总!$B$2,借入及还款!$E:$E,应付汇总!F44,借入及还款!$M:$M,"私账范畴")-SUMIFS(借入及还款!$H:$H,借入及还款!$D:$D,"&lt;="&amp;应付汇总!$B$2,借入及还款!$E:$E,应付汇总!F44,借入及还款!$M:$M,"私账范畴"),"")</f>
        <v>0</v>
      </c>
    </row>
    <row r="45" spans="1:9" ht="17.100000000000001" customHeight="1" x14ac:dyDescent="0.2">
      <c r="A45" s="106">
        <f>参数表!S41</f>
        <v>40</v>
      </c>
      <c r="B45" s="107">
        <f>参数表!T41</f>
        <v>0</v>
      </c>
      <c r="C45" s="108">
        <f>IFERROR(SUMIFS(借入及还款!$G:$G,借入及还款!$D:$D,"&lt;="&amp;应付汇总!$B$3,借入及还款!$E:$E,应付汇总!B45)-SUMIFS(借入及还款!$H:$H,借入及还款!$D:$D,"&lt;="&amp;应付汇总!$B$3,借入及还款!$E:$E,应付汇总!B45),"")</f>
        <v>0</v>
      </c>
      <c r="D45" s="108">
        <f>IFERROR(SUMIFS(借入及还款!$G:$G,借入及还款!$D:$D,"&lt;="&amp;应付汇总!$B$3,借入及还款!$E:$E,应付汇总!B45,借入及还款!$M:$M,"公账范畴")-SUMIFS(借入及还款!$H:$H,借入及还款!$D:$D,"&lt;="&amp;应付汇总!$B$3,借入及还款!$E:$E,应付汇总!B45,借入及还款!$M:$M,"公账范畴"),"")</f>
        <v>0</v>
      </c>
      <c r="E45" s="109">
        <f>IFERROR(SUMIFS(借入及还款!$G:$G,借入及还款!$D:$D,"&lt;="&amp;应付汇总!$B$3,借入及还款!$E:$E,应付汇总!B45,借入及还款!$M:$M,"私账范畴")-SUMIFS(借入及还款!$H:$H,借入及还款!$D:$D,"&lt;="&amp;应付汇总!$B$3,借入及还款!$E:$E,应付汇总!B45,借入及还款!$M:$M,"私账范畴"),"")</f>
        <v>0</v>
      </c>
      <c r="F45" s="107">
        <f t="shared" si="0"/>
        <v>0</v>
      </c>
      <c r="G45" s="108">
        <f>IFERROR(SUMIFS(借入及还款!$G:$G,借入及还款!$D:$D,"&lt;="&amp;应付汇总!$B$2,借入及还款!$E:$E,应付汇总!F45)-SUMIFS(借入及还款!$H:$H,借入及还款!$D:$D,"&lt;="&amp;应付汇总!$B$2,借入及还款!$E:$E,应付汇总!F45),"")</f>
        <v>0</v>
      </c>
      <c r="H45" s="108">
        <f>IFERROR(SUMIFS(借入及还款!$G:$G,借入及还款!$D:$D,"&lt;="&amp;应付汇总!$B$2,借入及还款!$E:$E,应付汇总!F45,借入及还款!$M:$M,"公账范畴")-SUMIFS(借入及还款!$H:$H,借入及还款!$D:$D,"&lt;="&amp;应付汇总!$B$2,借入及还款!$E:$E,应付汇总!F45,借入及还款!$M:$M,"公账范畴"),"")</f>
        <v>0</v>
      </c>
      <c r="I45" s="109">
        <f>IFERROR(SUMIFS(借入及还款!$G:$G,借入及还款!$D:$D,"&lt;="&amp;应付汇总!$B$2,借入及还款!$E:$E,应付汇总!F45,借入及还款!$M:$M,"私账范畴")-SUMIFS(借入及还款!$H:$H,借入及还款!$D:$D,"&lt;="&amp;应付汇总!$B$2,借入及还款!$E:$E,应付汇总!F45,借入及还款!$M:$M,"私账范畴"),"")</f>
        <v>0</v>
      </c>
    </row>
  </sheetData>
  <mergeCells count="1">
    <mergeCell ref="A1:E1"/>
  </mergeCells>
  <phoneticPr fontId="29" type="noConversion"/>
  <pageMargins left="0.69930555555555596" right="0.69930555555555596" top="0.75" bottom="0.75" header="0.3" footer="0.3"/>
  <pageSetup paperSize="9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X45"/>
  <sheetViews>
    <sheetView workbookViewId="0">
      <selection sqref="A1:E1"/>
    </sheetView>
  </sheetViews>
  <sheetFormatPr defaultColWidth="8.625" defaultRowHeight="16.5" x14ac:dyDescent="0.2"/>
  <cols>
    <col min="1" max="1" width="10.625" style="92" customWidth="1"/>
    <col min="2" max="2" width="20.625" style="92" customWidth="1"/>
    <col min="3" max="5" width="18.625" style="110" customWidth="1"/>
    <col min="6" max="6" width="20.625" style="89" customWidth="1"/>
    <col min="7" max="9" width="18.625" style="89" customWidth="1"/>
    <col min="10" max="16384" width="8.625" style="89"/>
  </cols>
  <sheetData>
    <row r="1" spans="1:24" ht="26.1" customHeight="1" x14ac:dyDescent="0.2">
      <c r="A1" s="87" t="s">
        <v>591</v>
      </c>
      <c r="B1" s="87"/>
      <c r="C1" s="87"/>
      <c r="D1" s="87"/>
      <c r="E1" s="87"/>
      <c r="F1" s="111" t="s">
        <v>592</v>
      </c>
      <c r="G1" s="88"/>
    </row>
    <row r="2" spans="1:24" ht="18" customHeight="1" x14ac:dyDescent="0.2">
      <c r="A2" s="90" t="s">
        <v>512</v>
      </c>
      <c r="B2" s="91">
        <v>43101</v>
      </c>
      <c r="C2" s="89"/>
      <c r="D2" s="92"/>
      <c r="E2" s="92"/>
      <c r="F2" s="111" t="s">
        <v>586</v>
      </c>
      <c r="G2" s="93"/>
      <c r="H2" s="92"/>
      <c r="I2" s="92"/>
    </row>
    <row r="3" spans="1:24" ht="18" customHeight="1" x14ac:dyDescent="0.2">
      <c r="A3" s="90" t="s">
        <v>512</v>
      </c>
      <c r="B3" s="91">
        <v>43465</v>
      </c>
      <c r="C3" s="89"/>
      <c r="D3" s="92" t="s">
        <v>534</v>
      </c>
      <c r="E3" s="92" t="s">
        <v>535</v>
      </c>
      <c r="F3" s="111"/>
      <c r="G3" s="93"/>
      <c r="H3" s="92" t="s">
        <v>534</v>
      </c>
      <c r="I3" s="92" t="s">
        <v>535</v>
      </c>
    </row>
    <row r="4" spans="1:24" s="97" customFormat="1" ht="20.100000000000001" customHeight="1" x14ac:dyDescent="0.2">
      <c r="A4" s="94"/>
      <c r="B4" s="95" t="s">
        <v>593</v>
      </c>
      <c r="C4" s="96">
        <f>IFERROR(SUMIFS(借出及收款!$G:$G,借出及收款!$D:$D,"&lt;="&amp;应收汇总!$B$3)-SUMIFS(借出及收款!$H:$H,借出及收款!$D:$D,"&lt;="&amp;应收汇总!$B$3),"")</f>
        <v>3000</v>
      </c>
      <c r="D4" s="96">
        <f>IFERROR(SUMIFS(借出及收款!$G:$G,借出及收款!$D:$D,"&lt;="&amp;应收汇总!$B$3,借出及收款!$M:$M,"公账范畴")-SUMIFS(借出及收款!$H:$H,借出及收款!$D:$D,"&lt;="&amp;应收汇总!$B$3,借出及收款!$M:$M,"公账范畴"),"")</f>
        <v>3000</v>
      </c>
      <c r="E4" s="96">
        <f>IFERROR(SUMIFS(借出及收款!$G:$G,借出及收款!$D:$D,"&lt;="&amp;应收汇总!$B$3,借出及收款!$M:$M,"私账范畴")-SUMIFS(借出及收款!$H:$H,借出及收款!$D:$D,"&lt;="&amp;应收汇总!$B$3,借出及收款!$M:$M,"私账范畴"),"")</f>
        <v>0</v>
      </c>
      <c r="F4" s="95" t="s">
        <v>594</v>
      </c>
      <c r="G4" s="96">
        <f>IFERROR(SUMIFS(借出及收款!$G:$G,借出及收款!$D:$D,"&lt;="&amp;应收汇总!$B$2)-SUMIFS(借出及收款!$H:$H,借出及收款!$D:$D,"&lt;="&amp;应收汇总!$B$2),"")</f>
        <v>0</v>
      </c>
      <c r="H4" s="96">
        <f>IFERROR(SUMIFS(借出及收款!$G:$G,借出及收款!$D:$D,"&lt;="&amp;应收汇总!$B$2,借出及收款!$M:$M,"公账范畴")-SUMIFS(借出及收款!$H:$H,借出及收款!$D:$D,"&lt;="&amp;应收汇总!$B$2,借出及收款!$M:$M,"公账范畴"),"")</f>
        <v>0</v>
      </c>
      <c r="I4" s="96">
        <f>IFERROR(SUMIFS(借出及收款!$G:$G,借出及收款!$D:$D,"&lt;="&amp;应收汇总!$B$2,借出及收款!$M:$M,"私账范畴")-SUMIFS(借出及收款!$H:$H,借出及收款!$D:$D,"&lt;="&amp;应收汇总!$B$2,借出及收款!$M:$M,"私账范畴"),"")</f>
        <v>0</v>
      </c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s="97" customFormat="1" ht="21.95" customHeight="1" x14ac:dyDescent="0.2">
      <c r="A5" s="98" t="s">
        <v>353</v>
      </c>
      <c r="B5" s="99" t="s">
        <v>595</v>
      </c>
      <c r="C5" s="100" t="s">
        <v>590</v>
      </c>
      <c r="D5" s="100" t="s">
        <v>534</v>
      </c>
      <c r="E5" s="101" t="s">
        <v>535</v>
      </c>
      <c r="F5" s="99" t="s">
        <v>595</v>
      </c>
      <c r="G5" s="100" t="s">
        <v>578</v>
      </c>
      <c r="H5" s="100" t="s">
        <v>534</v>
      </c>
      <c r="I5" s="101" t="s">
        <v>535</v>
      </c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s="97" customFormat="1" ht="17.100000000000001" customHeight="1" x14ac:dyDescent="0.2">
      <c r="A6" s="102">
        <f>参数表!V2</f>
        <v>1</v>
      </c>
      <c r="B6" s="103" t="str">
        <f>参数表!W2</f>
        <v>借给股东</v>
      </c>
      <c r="C6" s="104">
        <f>IFERROR(SUMIFS(借出及收款!$G:$G,借出及收款!$D:$D,"&lt;="&amp;应收汇总!$B$3,借出及收款!$E:$E,应收汇总!B6)-SUMIFS(借出及收款!$H:$H,借出及收款!$D:$D,"&lt;="&amp;应收汇总!$B$3,借出及收款!$E:$E,应收汇总!B6),"")</f>
        <v>3000</v>
      </c>
      <c r="D6" s="104">
        <f>IFERROR(SUMIFS(借出及收款!$G:$G,借出及收款!$D:$D,"&lt;="&amp;应收汇总!$B$3,借出及收款!$E:$E,应收汇总!B6,借出及收款!$M:$M,"公账范畴")-SUMIFS(借出及收款!$H:$H,借出及收款!$D:$D,"&lt;="&amp;应收汇总!$B$3,借出及收款!$E:$E,应收汇总!B6,借出及收款!$M:$M,"公账范畴"),"")</f>
        <v>3000</v>
      </c>
      <c r="E6" s="105">
        <f>IFERROR(SUMIFS(借出及收款!$G:$G,借出及收款!$D:$D,"&lt;="&amp;应收汇总!$B$3,借出及收款!$E:$E,应收汇总!B6,借出及收款!$M:$M,"私账范畴")-SUMIFS(借出及收款!$H:$H,借出及收款!$D:$D,"&lt;="&amp;应收汇总!$B$3,借出及收款!$E:$E,应收汇总!B6,借出及收款!$M:$M,"私账范畴"),"")</f>
        <v>0</v>
      </c>
      <c r="F6" s="103" t="str">
        <f>B6</f>
        <v>借给股东</v>
      </c>
      <c r="G6" s="104">
        <f>IFERROR(SUMIFS(借出及收款!$G:$G,借出及收款!$D:$D,"&lt;="&amp;应收汇总!$B$2,借出及收款!$E:$E,应收汇总!F6)-SUMIFS(借出及收款!$H:$H,借出及收款!$D:$D,"&lt;="&amp;应收汇总!$B$2,借出及收款!$E:$E,应收汇总!F6),"")</f>
        <v>0</v>
      </c>
      <c r="H6" s="104">
        <f>IFERROR(SUMIFS(借出及收款!$G:$G,借出及收款!$D:$D,"&lt;="&amp;应收汇总!$B$2,借出及收款!$E:$E,应收汇总!F6,借出及收款!$M:$M,"公账范畴")-SUMIFS(借出及收款!$H:$H,借出及收款!$D:$D,"&lt;="&amp;应收汇总!$B$2,借出及收款!$E:$E,应收汇总!F6,借出及收款!$M:$M,"公账范畴"),"")</f>
        <v>0</v>
      </c>
      <c r="I6" s="105">
        <f>IFERROR(SUMIFS(借出及收款!$G:$G,借出及收款!$D:$D,"&lt;="&amp;应收汇总!$B$2,借出及收款!$E:$E,应收汇总!F6,借出及收款!$M:$M,"私账范畴")-SUMIFS(借出及收款!$H:$H,借出及收款!$D:$D,"&lt;="&amp;应收汇总!$B$2,借出及收款!$E:$E,应收汇总!F6,借出及收款!$M:$M,"私账范畴"),"")</f>
        <v>0</v>
      </c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s="97" customFormat="1" ht="17.100000000000001" customHeight="1" x14ac:dyDescent="0.2">
      <c r="A7" s="102">
        <f>参数表!V3</f>
        <v>2</v>
      </c>
      <c r="B7" s="103" t="str">
        <f>参数表!W3</f>
        <v>借给公司职员</v>
      </c>
      <c r="C7" s="104">
        <f>IFERROR(SUMIFS(借出及收款!$G:$G,借出及收款!$D:$D,"&lt;="&amp;应收汇总!$B$3,借出及收款!$E:$E,应收汇总!B7)-SUMIFS(借出及收款!$H:$H,借出及收款!$D:$D,"&lt;="&amp;应收汇总!$B$3,借出及收款!$E:$E,应收汇总!B7),"")</f>
        <v>0</v>
      </c>
      <c r="D7" s="104">
        <f>IFERROR(SUMIFS(借出及收款!$G:$G,借出及收款!$D:$D,"&lt;="&amp;应收汇总!$B$3,借出及收款!$E:$E,应收汇总!B7,借出及收款!$M:$M,"公账范畴")-SUMIFS(借出及收款!$H:$H,借出及收款!$D:$D,"&lt;="&amp;应收汇总!$B$3,借出及收款!$E:$E,应收汇总!B7,借出及收款!$M:$M,"公账范畴"),"")</f>
        <v>0</v>
      </c>
      <c r="E7" s="105">
        <f>IFERROR(SUMIFS(借出及收款!$G:$G,借出及收款!$D:$D,"&lt;="&amp;应收汇总!$B$3,借出及收款!$E:$E,应收汇总!B7,借出及收款!$M:$M,"私账范畴")-SUMIFS(借出及收款!$H:$H,借出及收款!$D:$D,"&lt;="&amp;应收汇总!$B$3,借出及收款!$E:$E,应收汇总!B7,借出及收款!$M:$M,"私账范畴"),"")</f>
        <v>0</v>
      </c>
      <c r="F7" s="103" t="str">
        <f t="shared" ref="F7:F45" si="0">B7</f>
        <v>借给公司职员</v>
      </c>
      <c r="G7" s="104">
        <f>IFERROR(SUMIFS(借出及收款!$G:$G,借出及收款!$D:$D,"&lt;="&amp;应收汇总!$B$2,借出及收款!$E:$E,应收汇总!F7)-SUMIFS(借出及收款!$H:$H,借出及收款!$D:$D,"&lt;="&amp;应收汇总!$B$2,借出及收款!$E:$E,应收汇总!F7),"")</f>
        <v>0</v>
      </c>
      <c r="H7" s="104">
        <f>IFERROR(SUMIFS(借出及收款!$G:$G,借出及收款!$D:$D,"&lt;="&amp;应收汇总!$B$2,借出及收款!$E:$E,应收汇总!F7,借出及收款!$M:$M,"公账范畴")-SUMIFS(借出及收款!$H:$H,借出及收款!$D:$D,"&lt;="&amp;应收汇总!$B$2,借出及收款!$E:$E,应收汇总!F7,借出及收款!$M:$M,"公账范畴"),"")</f>
        <v>0</v>
      </c>
      <c r="I7" s="105">
        <f>IFERROR(SUMIFS(借出及收款!$G:$G,借出及收款!$D:$D,"&lt;="&amp;应收汇总!$B$2,借出及收款!$E:$E,应收汇总!F7,借出及收款!$M:$M,"私账范畴")-SUMIFS(借出及收款!$H:$H,借出及收款!$D:$D,"&lt;="&amp;应收汇总!$B$2,借出及收款!$E:$E,应收汇总!F7,借出及收款!$M:$M,"私账范畴"),"")</f>
        <v>0</v>
      </c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s="97" customFormat="1" ht="17.100000000000001" customHeight="1" x14ac:dyDescent="0.2">
      <c r="A8" s="102">
        <f>参数表!V4</f>
        <v>3</v>
      </c>
      <c r="B8" s="103" t="str">
        <f>参数表!W4</f>
        <v>借给亲戚朋友</v>
      </c>
      <c r="C8" s="104">
        <f>IFERROR(SUMIFS(借出及收款!$G:$G,借出及收款!$D:$D,"&lt;="&amp;应收汇总!$B$3,借出及收款!$E:$E,应收汇总!B8)-SUMIFS(借出及收款!$H:$H,借出及收款!$D:$D,"&lt;="&amp;应收汇总!$B$3,借出及收款!$E:$E,应收汇总!B8),"")</f>
        <v>0</v>
      </c>
      <c r="D8" s="104">
        <f>IFERROR(SUMIFS(借出及收款!$G:$G,借出及收款!$D:$D,"&lt;="&amp;应收汇总!$B$3,借出及收款!$E:$E,应收汇总!B8,借出及收款!$M:$M,"公账范畴")-SUMIFS(借出及收款!$H:$H,借出及收款!$D:$D,"&lt;="&amp;应收汇总!$B$3,借出及收款!$E:$E,应收汇总!B8,借出及收款!$M:$M,"公账范畴"),"")</f>
        <v>0</v>
      </c>
      <c r="E8" s="105">
        <f>IFERROR(SUMIFS(借出及收款!$G:$G,借出及收款!$D:$D,"&lt;="&amp;应收汇总!$B$3,借出及收款!$E:$E,应收汇总!B8,借出及收款!$M:$M,"私账范畴")-SUMIFS(借出及收款!$H:$H,借出及收款!$D:$D,"&lt;="&amp;应收汇总!$B$3,借出及收款!$E:$E,应收汇总!B8,借出及收款!$M:$M,"私账范畴"),"")</f>
        <v>0</v>
      </c>
      <c r="F8" s="103" t="str">
        <f t="shared" si="0"/>
        <v>借给亲戚朋友</v>
      </c>
      <c r="G8" s="104">
        <f>IFERROR(SUMIFS(借出及收款!$G:$G,借出及收款!$D:$D,"&lt;="&amp;应收汇总!$B$2,借出及收款!$E:$E,应收汇总!F8)-SUMIFS(借出及收款!$H:$H,借出及收款!$D:$D,"&lt;="&amp;应收汇总!$B$2,借出及收款!$E:$E,应收汇总!F8),"")</f>
        <v>0</v>
      </c>
      <c r="H8" s="104">
        <f>IFERROR(SUMIFS(借出及收款!$G:$G,借出及收款!$D:$D,"&lt;="&amp;应收汇总!$B$2,借出及收款!$E:$E,应收汇总!F8,借出及收款!$M:$M,"公账范畴")-SUMIFS(借出及收款!$H:$H,借出及收款!$D:$D,"&lt;="&amp;应收汇总!$B$2,借出及收款!$E:$E,应收汇总!F8,借出及收款!$M:$M,"公账范畴"),"")</f>
        <v>0</v>
      </c>
      <c r="I8" s="105">
        <f>IFERROR(SUMIFS(借出及收款!$G:$G,借出及收款!$D:$D,"&lt;="&amp;应收汇总!$B$2,借出及收款!$E:$E,应收汇总!F8,借出及收款!$M:$M,"私账范畴")-SUMIFS(借出及收款!$H:$H,借出及收款!$D:$D,"&lt;="&amp;应收汇总!$B$2,借出及收款!$E:$E,应收汇总!F8,借出及收款!$M:$M,"私账范畴"),"")</f>
        <v>0</v>
      </c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s="97" customFormat="1" ht="17.100000000000001" customHeight="1" x14ac:dyDescent="0.2">
      <c r="A9" s="102">
        <f>参数表!V5</f>
        <v>4</v>
      </c>
      <c r="B9" s="103" t="str">
        <f>参数表!W5</f>
        <v>应收货款</v>
      </c>
      <c r="C9" s="104">
        <f>IFERROR(SUMIFS(借出及收款!$G:$G,借出及收款!$D:$D,"&lt;="&amp;应收汇总!$B$3,借出及收款!$E:$E,应收汇总!B9)-SUMIFS(借出及收款!$H:$H,借出及收款!$D:$D,"&lt;="&amp;应收汇总!$B$3,借出及收款!$E:$E,应收汇总!B9),"")</f>
        <v>0</v>
      </c>
      <c r="D9" s="104">
        <f>IFERROR(SUMIFS(借出及收款!$G:$G,借出及收款!$D:$D,"&lt;="&amp;应收汇总!$B$3,借出及收款!$E:$E,应收汇总!B9,借出及收款!$M:$M,"公账范畴")-SUMIFS(借出及收款!$H:$H,借出及收款!$D:$D,"&lt;="&amp;应收汇总!$B$3,借出及收款!$E:$E,应收汇总!B9,借出及收款!$M:$M,"公账范畴"),"")</f>
        <v>0</v>
      </c>
      <c r="E9" s="105">
        <f>IFERROR(SUMIFS(借出及收款!$G:$G,借出及收款!$D:$D,"&lt;="&amp;应收汇总!$B$3,借出及收款!$E:$E,应收汇总!B9,借出及收款!$M:$M,"私账范畴")-SUMIFS(借出及收款!$H:$H,借出及收款!$D:$D,"&lt;="&amp;应收汇总!$B$3,借出及收款!$E:$E,应收汇总!B9,借出及收款!$M:$M,"私账范畴"),"")</f>
        <v>0</v>
      </c>
      <c r="F9" s="103" t="str">
        <f t="shared" si="0"/>
        <v>应收货款</v>
      </c>
      <c r="G9" s="104">
        <f>IFERROR(SUMIFS(借出及收款!$G:$G,借出及收款!$D:$D,"&lt;="&amp;应收汇总!$B$2,借出及收款!$E:$E,应收汇总!F9)-SUMIFS(借出及收款!$H:$H,借出及收款!$D:$D,"&lt;="&amp;应收汇总!$B$2,借出及收款!$E:$E,应收汇总!F9),"")</f>
        <v>0</v>
      </c>
      <c r="H9" s="104">
        <f>IFERROR(SUMIFS(借出及收款!$G:$G,借出及收款!$D:$D,"&lt;="&amp;应收汇总!$B$2,借出及收款!$E:$E,应收汇总!F9,借出及收款!$M:$M,"公账范畴")-SUMIFS(借出及收款!$H:$H,借出及收款!$D:$D,"&lt;="&amp;应收汇总!$B$2,借出及收款!$E:$E,应收汇总!F9,借出及收款!$M:$M,"公账范畴"),"")</f>
        <v>0</v>
      </c>
      <c r="I9" s="105">
        <f>IFERROR(SUMIFS(借出及收款!$G:$G,借出及收款!$D:$D,"&lt;="&amp;应收汇总!$B$2,借出及收款!$E:$E,应收汇总!F9,借出及收款!$M:$M,"私账范畴")-SUMIFS(借出及收款!$H:$H,借出及收款!$D:$D,"&lt;="&amp;应收汇总!$B$2,借出及收款!$E:$E,应收汇总!F9,借出及收款!$M:$M,"私账范畴"),"")</f>
        <v>0</v>
      </c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4" s="97" customFormat="1" ht="17.100000000000001" customHeight="1" x14ac:dyDescent="0.2">
      <c r="A10" s="102">
        <f>参数表!V6</f>
        <v>5</v>
      </c>
      <c r="B10" s="103" t="str">
        <f>参数表!W6</f>
        <v>对其他项目进行投资</v>
      </c>
      <c r="C10" s="104">
        <f>IFERROR(SUMIFS(借出及收款!$G:$G,借出及收款!$D:$D,"&lt;="&amp;应收汇总!$B$3,借出及收款!$E:$E,应收汇总!B10)-SUMIFS(借出及收款!$H:$H,借出及收款!$D:$D,"&lt;="&amp;应收汇总!$B$3,借出及收款!$E:$E,应收汇总!B10),"")</f>
        <v>0</v>
      </c>
      <c r="D10" s="104">
        <f>IFERROR(SUMIFS(借出及收款!$G:$G,借出及收款!$D:$D,"&lt;="&amp;应收汇总!$B$3,借出及收款!$E:$E,应收汇总!B10,借出及收款!$M:$M,"公账范畴")-SUMIFS(借出及收款!$H:$H,借出及收款!$D:$D,"&lt;="&amp;应收汇总!$B$3,借出及收款!$E:$E,应收汇总!B10,借出及收款!$M:$M,"公账范畴"),"")</f>
        <v>0</v>
      </c>
      <c r="E10" s="105">
        <f>IFERROR(SUMIFS(借出及收款!$G:$G,借出及收款!$D:$D,"&lt;="&amp;应收汇总!$B$3,借出及收款!$E:$E,应收汇总!B10,借出及收款!$M:$M,"私账范畴")-SUMIFS(借出及收款!$H:$H,借出及收款!$D:$D,"&lt;="&amp;应收汇总!$B$3,借出及收款!$E:$E,应收汇总!B10,借出及收款!$M:$M,"私账范畴"),"")</f>
        <v>0</v>
      </c>
      <c r="F10" s="103" t="str">
        <f t="shared" si="0"/>
        <v>对其他项目进行投资</v>
      </c>
      <c r="G10" s="104">
        <f>IFERROR(SUMIFS(借出及收款!$G:$G,借出及收款!$D:$D,"&lt;="&amp;应收汇总!$B$2,借出及收款!$E:$E,应收汇总!F10)-SUMIFS(借出及收款!$H:$H,借出及收款!$D:$D,"&lt;="&amp;应收汇总!$B$2,借出及收款!$E:$E,应收汇总!F10),"")</f>
        <v>0</v>
      </c>
      <c r="H10" s="104">
        <f>IFERROR(SUMIFS(借出及收款!$G:$G,借出及收款!$D:$D,"&lt;="&amp;应收汇总!$B$2,借出及收款!$E:$E,应收汇总!F10,借出及收款!$M:$M,"公账范畴")-SUMIFS(借出及收款!$H:$H,借出及收款!$D:$D,"&lt;="&amp;应收汇总!$B$2,借出及收款!$E:$E,应收汇总!F10,借出及收款!$M:$M,"公账范畴"),"")</f>
        <v>0</v>
      </c>
      <c r="I10" s="105">
        <f>IFERROR(SUMIFS(借出及收款!$G:$G,借出及收款!$D:$D,"&lt;="&amp;应收汇总!$B$2,借出及收款!$E:$E,应收汇总!F10,借出及收款!$M:$M,"私账范畴")-SUMIFS(借出及收款!$H:$H,借出及收款!$D:$D,"&lt;="&amp;应收汇总!$B$2,借出及收款!$E:$E,应收汇总!F10,借出及收款!$M:$M,"私账范畴"),"")</f>
        <v>0</v>
      </c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</row>
    <row r="11" spans="1:24" s="97" customFormat="1" ht="17.100000000000001" customHeight="1" x14ac:dyDescent="0.2">
      <c r="A11" s="102">
        <f>参数表!V7</f>
        <v>6</v>
      </c>
      <c r="B11" s="103">
        <f>参数表!W7</f>
        <v>0</v>
      </c>
      <c r="C11" s="104">
        <f>IFERROR(SUMIFS(借出及收款!$G:$G,借出及收款!$D:$D,"&lt;="&amp;应收汇总!$B$3,借出及收款!$E:$E,应收汇总!B11)-SUMIFS(借出及收款!$H:$H,借出及收款!$D:$D,"&lt;="&amp;应收汇总!$B$3,借出及收款!$E:$E,应收汇总!B11),"")</f>
        <v>0</v>
      </c>
      <c r="D11" s="104">
        <f>IFERROR(SUMIFS(借出及收款!$G:$G,借出及收款!$D:$D,"&lt;="&amp;应收汇总!$B$3,借出及收款!$E:$E,应收汇总!B11,借出及收款!$M:$M,"公账范畴")-SUMIFS(借出及收款!$H:$H,借出及收款!$D:$D,"&lt;="&amp;应收汇总!$B$3,借出及收款!$E:$E,应收汇总!B11,借出及收款!$M:$M,"公账范畴"),"")</f>
        <v>0</v>
      </c>
      <c r="E11" s="105">
        <f>IFERROR(SUMIFS(借出及收款!$G:$G,借出及收款!$D:$D,"&lt;="&amp;应收汇总!$B$3,借出及收款!$E:$E,应收汇总!B11,借出及收款!$M:$M,"私账范畴")-SUMIFS(借出及收款!$H:$H,借出及收款!$D:$D,"&lt;="&amp;应收汇总!$B$3,借出及收款!$E:$E,应收汇总!B11,借出及收款!$M:$M,"私账范畴"),"")</f>
        <v>0</v>
      </c>
      <c r="F11" s="103">
        <f t="shared" si="0"/>
        <v>0</v>
      </c>
      <c r="G11" s="104">
        <f>IFERROR(SUMIFS(借出及收款!$G:$G,借出及收款!$D:$D,"&lt;="&amp;应收汇总!$B$2,借出及收款!$E:$E,应收汇总!F11)-SUMIFS(借出及收款!$H:$H,借出及收款!$D:$D,"&lt;="&amp;应收汇总!$B$2,借出及收款!$E:$E,应收汇总!F11),"")</f>
        <v>0</v>
      </c>
      <c r="H11" s="104">
        <f>IFERROR(SUMIFS(借出及收款!$G:$G,借出及收款!$D:$D,"&lt;="&amp;应收汇总!$B$2,借出及收款!$E:$E,应收汇总!F11,借出及收款!$M:$M,"公账范畴")-SUMIFS(借出及收款!$H:$H,借出及收款!$D:$D,"&lt;="&amp;应收汇总!$B$2,借出及收款!$E:$E,应收汇总!F11,借出及收款!$M:$M,"公账范畴"),"")</f>
        <v>0</v>
      </c>
      <c r="I11" s="105">
        <f>IFERROR(SUMIFS(借出及收款!$G:$G,借出及收款!$D:$D,"&lt;="&amp;应收汇总!$B$2,借出及收款!$E:$E,应收汇总!F11,借出及收款!$M:$M,"私账范畴")-SUMIFS(借出及收款!$H:$H,借出及收款!$D:$D,"&lt;="&amp;应收汇总!$B$2,借出及收款!$E:$E,应收汇总!F11,借出及收款!$M:$M,"私账范畴"),"")</f>
        <v>0</v>
      </c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</row>
    <row r="12" spans="1:24" s="97" customFormat="1" ht="17.100000000000001" customHeight="1" x14ac:dyDescent="0.2">
      <c r="A12" s="102">
        <f>参数表!V8</f>
        <v>7</v>
      </c>
      <c r="B12" s="103">
        <f>参数表!W8</f>
        <v>0</v>
      </c>
      <c r="C12" s="104">
        <f>IFERROR(SUMIFS(借出及收款!$G:$G,借出及收款!$D:$D,"&lt;="&amp;应收汇总!$B$3,借出及收款!$E:$E,应收汇总!B12)-SUMIFS(借出及收款!$H:$H,借出及收款!$D:$D,"&lt;="&amp;应收汇总!$B$3,借出及收款!$E:$E,应收汇总!B12),"")</f>
        <v>0</v>
      </c>
      <c r="D12" s="104">
        <f>IFERROR(SUMIFS(借出及收款!$G:$G,借出及收款!$D:$D,"&lt;="&amp;应收汇总!$B$3,借出及收款!$E:$E,应收汇总!B12,借出及收款!$M:$M,"公账范畴")-SUMIFS(借出及收款!$H:$H,借出及收款!$D:$D,"&lt;="&amp;应收汇总!$B$3,借出及收款!$E:$E,应收汇总!B12,借出及收款!$M:$M,"公账范畴"),"")</f>
        <v>0</v>
      </c>
      <c r="E12" s="105">
        <f>IFERROR(SUMIFS(借出及收款!$G:$G,借出及收款!$D:$D,"&lt;="&amp;应收汇总!$B$3,借出及收款!$E:$E,应收汇总!B12,借出及收款!$M:$M,"私账范畴")-SUMIFS(借出及收款!$H:$H,借出及收款!$D:$D,"&lt;="&amp;应收汇总!$B$3,借出及收款!$E:$E,应收汇总!B12,借出及收款!$M:$M,"私账范畴"),"")</f>
        <v>0</v>
      </c>
      <c r="F12" s="103">
        <f t="shared" si="0"/>
        <v>0</v>
      </c>
      <c r="G12" s="104">
        <f>IFERROR(SUMIFS(借出及收款!$G:$G,借出及收款!$D:$D,"&lt;="&amp;应收汇总!$B$2,借出及收款!$E:$E,应收汇总!F12)-SUMIFS(借出及收款!$H:$H,借出及收款!$D:$D,"&lt;="&amp;应收汇总!$B$2,借出及收款!$E:$E,应收汇总!F12),"")</f>
        <v>0</v>
      </c>
      <c r="H12" s="104">
        <f>IFERROR(SUMIFS(借出及收款!$G:$G,借出及收款!$D:$D,"&lt;="&amp;应收汇总!$B$2,借出及收款!$E:$E,应收汇总!F12,借出及收款!$M:$M,"公账范畴")-SUMIFS(借出及收款!$H:$H,借出及收款!$D:$D,"&lt;="&amp;应收汇总!$B$2,借出及收款!$E:$E,应收汇总!F12,借出及收款!$M:$M,"公账范畴"),"")</f>
        <v>0</v>
      </c>
      <c r="I12" s="105">
        <f>IFERROR(SUMIFS(借出及收款!$G:$G,借出及收款!$D:$D,"&lt;="&amp;应收汇总!$B$2,借出及收款!$E:$E,应收汇总!F12,借出及收款!$M:$M,"私账范畴")-SUMIFS(借出及收款!$H:$H,借出及收款!$D:$D,"&lt;="&amp;应收汇总!$B$2,借出及收款!$E:$E,应收汇总!F12,借出及收款!$M:$M,"私账范畴"),"")</f>
        <v>0</v>
      </c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</row>
    <row r="13" spans="1:24" s="97" customFormat="1" ht="17.100000000000001" customHeight="1" x14ac:dyDescent="0.2">
      <c r="A13" s="102">
        <f>参数表!V9</f>
        <v>8</v>
      </c>
      <c r="B13" s="103">
        <f>参数表!W9</f>
        <v>0</v>
      </c>
      <c r="C13" s="104">
        <f>IFERROR(SUMIFS(借出及收款!$G:$G,借出及收款!$D:$D,"&lt;="&amp;应收汇总!$B$3,借出及收款!$E:$E,应收汇总!B13)-SUMIFS(借出及收款!$H:$H,借出及收款!$D:$D,"&lt;="&amp;应收汇总!$B$3,借出及收款!$E:$E,应收汇总!B13),"")</f>
        <v>0</v>
      </c>
      <c r="D13" s="104">
        <f>IFERROR(SUMIFS(借出及收款!$G:$G,借出及收款!$D:$D,"&lt;="&amp;应收汇总!$B$3,借出及收款!$E:$E,应收汇总!B13,借出及收款!$M:$M,"公账范畴")-SUMIFS(借出及收款!$H:$H,借出及收款!$D:$D,"&lt;="&amp;应收汇总!$B$3,借出及收款!$E:$E,应收汇总!B13,借出及收款!$M:$M,"公账范畴"),"")</f>
        <v>0</v>
      </c>
      <c r="E13" s="105">
        <f>IFERROR(SUMIFS(借出及收款!$G:$G,借出及收款!$D:$D,"&lt;="&amp;应收汇总!$B$3,借出及收款!$E:$E,应收汇总!B13,借出及收款!$M:$M,"私账范畴")-SUMIFS(借出及收款!$H:$H,借出及收款!$D:$D,"&lt;="&amp;应收汇总!$B$3,借出及收款!$E:$E,应收汇总!B13,借出及收款!$M:$M,"私账范畴"),"")</f>
        <v>0</v>
      </c>
      <c r="F13" s="103">
        <f t="shared" si="0"/>
        <v>0</v>
      </c>
      <c r="G13" s="104">
        <f>IFERROR(SUMIFS(借出及收款!$G:$G,借出及收款!$D:$D,"&lt;="&amp;应收汇总!$B$2,借出及收款!$E:$E,应收汇总!F13)-SUMIFS(借出及收款!$H:$H,借出及收款!$D:$D,"&lt;="&amp;应收汇总!$B$2,借出及收款!$E:$E,应收汇总!F13),"")</f>
        <v>0</v>
      </c>
      <c r="H13" s="104">
        <f>IFERROR(SUMIFS(借出及收款!$G:$G,借出及收款!$D:$D,"&lt;="&amp;应收汇总!$B$2,借出及收款!$E:$E,应收汇总!F13,借出及收款!$M:$M,"公账范畴")-SUMIFS(借出及收款!$H:$H,借出及收款!$D:$D,"&lt;="&amp;应收汇总!$B$2,借出及收款!$E:$E,应收汇总!F13,借出及收款!$M:$M,"公账范畴"),"")</f>
        <v>0</v>
      </c>
      <c r="I13" s="105">
        <f>IFERROR(SUMIFS(借出及收款!$G:$G,借出及收款!$D:$D,"&lt;="&amp;应收汇总!$B$2,借出及收款!$E:$E,应收汇总!F13,借出及收款!$M:$M,"私账范畴")-SUMIFS(借出及收款!$H:$H,借出及收款!$D:$D,"&lt;="&amp;应收汇总!$B$2,借出及收款!$E:$E,应收汇总!F13,借出及收款!$M:$M,"私账范畴"),"")</f>
        <v>0</v>
      </c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</row>
    <row r="14" spans="1:24" s="97" customFormat="1" ht="17.100000000000001" customHeight="1" x14ac:dyDescent="0.2">
      <c r="A14" s="102">
        <f>参数表!V10</f>
        <v>9</v>
      </c>
      <c r="B14" s="103">
        <f>参数表!W10</f>
        <v>0</v>
      </c>
      <c r="C14" s="104">
        <f>IFERROR(SUMIFS(借出及收款!$G:$G,借出及收款!$D:$D,"&lt;="&amp;应收汇总!$B$3,借出及收款!$E:$E,应收汇总!B14)-SUMIFS(借出及收款!$H:$H,借出及收款!$D:$D,"&lt;="&amp;应收汇总!$B$3,借出及收款!$E:$E,应收汇总!B14),"")</f>
        <v>0</v>
      </c>
      <c r="D14" s="104">
        <f>IFERROR(SUMIFS(借出及收款!$G:$G,借出及收款!$D:$D,"&lt;="&amp;应收汇总!$B$3,借出及收款!$E:$E,应收汇总!B14,借出及收款!$M:$M,"公账范畴")-SUMIFS(借出及收款!$H:$H,借出及收款!$D:$D,"&lt;="&amp;应收汇总!$B$3,借出及收款!$E:$E,应收汇总!B14,借出及收款!$M:$M,"公账范畴"),"")</f>
        <v>0</v>
      </c>
      <c r="E14" s="105">
        <f>IFERROR(SUMIFS(借出及收款!$G:$G,借出及收款!$D:$D,"&lt;="&amp;应收汇总!$B$3,借出及收款!$E:$E,应收汇总!B14,借出及收款!$M:$M,"私账范畴")-SUMIFS(借出及收款!$H:$H,借出及收款!$D:$D,"&lt;="&amp;应收汇总!$B$3,借出及收款!$E:$E,应收汇总!B14,借出及收款!$M:$M,"私账范畴"),"")</f>
        <v>0</v>
      </c>
      <c r="F14" s="103">
        <f t="shared" si="0"/>
        <v>0</v>
      </c>
      <c r="G14" s="104">
        <f>IFERROR(SUMIFS(借出及收款!$G:$G,借出及收款!$D:$D,"&lt;="&amp;应收汇总!$B$2,借出及收款!$E:$E,应收汇总!F14)-SUMIFS(借出及收款!$H:$H,借出及收款!$D:$D,"&lt;="&amp;应收汇总!$B$2,借出及收款!$E:$E,应收汇总!F14),"")</f>
        <v>0</v>
      </c>
      <c r="H14" s="104">
        <f>IFERROR(SUMIFS(借出及收款!$G:$G,借出及收款!$D:$D,"&lt;="&amp;应收汇总!$B$2,借出及收款!$E:$E,应收汇总!F14,借出及收款!$M:$M,"公账范畴")-SUMIFS(借出及收款!$H:$H,借出及收款!$D:$D,"&lt;="&amp;应收汇总!$B$2,借出及收款!$E:$E,应收汇总!F14,借出及收款!$M:$M,"公账范畴"),"")</f>
        <v>0</v>
      </c>
      <c r="I14" s="105">
        <f>IFERROR(SUMIFS(借出及收款!$G:$G,借出及收款!$D:$D,"&lt;="&amp;应收汇总!$B$2,借出及收款!$E:$E,应收汇总!F14,借出及收款!$M:$M,"私账范畴")-SUMIFS(借出及收款!$H:$H,借出及收款!$D:$D,"&lt;="&amp;应收汇总!$B$2,借出及收款!$E:$E,应收汇总!F14,借出及收款!$M:$M,"私账范畴"),"")</f>
        <v>0</v>
      </c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</row>
    <row r="15" spans="1:24" s="97" customFormat="1" ht="17.100000000000001" customHeight="1" x14ac:dyDescent="0.2">
      <c r="A15" s="102">
        <f>参数表!V11</f>
        <v>10</v>
      </c>
      <c r="B15" s="103">
        <f>参数表!W11</f>
        <v>0</v>
      </c>
      <c r="C15" s="104">
        <f>IFERROR(SUMIFS(借出及收款!$G:$G,借出及收款!$D:$D,"&lt;="&amp;应收汇总!$B$3,借出及收款!$E:$E,应收汇总!B15)-SUMIFS(借出及收款!$H:$H,借出及收款!$D:$D,"&lt;="&amp;应收汇总!$B$3,借出及收款!$E:$E,应收汇总!B15),"")</f>
        <v>0</v>
      </c>
      <c r="D15" s="104">
        <f>IFERROR(SUMIFS(借出及收款!$G:$G,借出及收款!$D:$D,"&lt;="&amp;应收汇总!$B$3,借出及收款!$E:$E,应收汇总!B15,借出及收款!$M:$M,"公账范畴")-SUMIFS(借出及收款!$H:$H,借出及收款!$D:$D,"&lt;="&amp;应收汇总!$B$3,借出及收款!$E:$E,应收汇总!B15,借出及收款!$M:$M,"公账范畴"),"")</f>
        <v>0</v>
      </c>
      <c r="E15" s="105">
        <f>IFERROR(SUMIFS(借出及收款!$G:$G,借出及收款!$D:$D,"&lt;="&amp;应收汇总!$B$3,借出及收款!$E:$E,应收汇总!B15,借出及收款!$M:$M,"私账范畴")-SUMIFS(借出及收款!$H:$H,借出及收款!$D:$D,"&lt;="&amp;应收汇总!$B$3,借出及收款!$E:$E,应收汇总!B15,借出及收款!$M:$M,"私账范畴"),"")</f>
        <v>0</v>
      </c>
      <c r="F15" s="103">
        <f t="shared" si="0"/>
        <v>0</v>
      </c>
      <c r="G15" s="104">
        <f>IFERROR(SUMIFS(借出及收款!$G:$G,借出及收款!$D:$D,"&lt;="&amp;应收汇总!$B$2,借出及收款!$E:$E,应收汇总!F15)-SUMIFS(借出及收款!$H:$H,借出及收款!$D:$D,"&lt;="&amp;应收汇总!$B$2,借出及收款!$E:$E,应收汇总!F15),"")</f>
        <v>0</v>
      </c>
      <c r="H15" s="104">
        <f>IFERROR(SUMIFS(借出及收款!$G:$G,借出及收款!$D:$D,"&lt;="&amp;应收汇总!$B$2,借出及收款!$E:$E,应收汇总!F15,借出及收款!$M:$M,"公账范畴")-SUMIFS(借出及收款!$H:$H,借出及收款!$D:$D,"&lt;="&amp;应收汇总!$B$2,借出及收款!$E:$E,应收汇总!F15,借出及收款!$M:$M,"公账范畴"),"")</f>
        <v>0</v>
      </c>
      <c r="I15" s="105">
        <f>IFERROR(SUMIFS(借出及收款!$G:$G,借出及收款!$D:$D,"&lt;="&amp;应收汇总!$B$2,借出及收款!$E:$E,应收汇总!F15,借出及收款!$M:$M,"私账范畴")-SUMIFS(借出及收款!$H:$H,借出及收款!$D:$D,"&lt;="&amp;应收汇总!$B$2,借出及收款!$E:$E,应收汇总!F15,借出及收款!$M:$M,"私账范畴"),"")</f>
        <v>0</v>
      </c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</row>
    <row r="16" spans="1:24" s="97" customFormat="1" ht="17.100000000000001" customHeight="1" x14ac:dyDescent="0.2">
      <c r="A16" s="102">
        <f>参数表!V12</f>
        <v>11</v>
      </c>
      <c r="B16" s="103">
        <f>参数表!W12</f>
        <v>0</v>
      </c>
      <c r="C16" s="104">
        <f>IFERROR(SUMIFS(借出及收款!$G:$G,借出及收款!$D:$D,"&lt;="&amp;应收汇总!$B$3,借出及收款!$E:$E,应收汇总!B16)-SUMIFS(借出及收款!$H:$H,借出及收款!$D:$D,"&lt;="&amp;应收汇总!$B$3,借出及收款!$E:$E,应收汇总!B16),"")</f>
        <v>0</v>
      </c>
      <c r="D16" s="104">
        <f>IFERROR(SUMIFS(借出及收款!$G:$G,借出及收款!$D:$D,"&lt;="&amp;应收汇总!$B$3,借出及收款!$E:$E,应收汇总!B16,借出及收款!$M:$M,"公账范畴")-SUMIFS(借出及收款!$H:$H,借出及收款!$D:$D,"&lt;="&amp;应收汇总!$B$3,借出及收款!$E:$E,应收汇总!B16,借出及收款!$M:$M,"公账范畴"),"")</f>
        <v>0</v>
      </c>
      <c r="E16" s="105">
        <f>IFERROR(SUMIFS(借出及收款!$G:$G,借出及收款!$D:$D,"&lt;="&amp;应收汇总!$B$3,借出及收款!$E:$E,应收汇总!B16,借出及收款!$M:$M,"私账范畴")-SUMIFS(借出及收款!$H:$H,借出及收款!$D:$D,"&lt;="&amp;应收汇总!$B$3,借出及收款!$E:$E,应收汇总!B16,借出及收款!$M:$M,"私账范畴"),"")</f>
        <v>0</v>
      </c>
      <c r="F16" s="103">
        <f t="shared" si="0"/>
        <v>0</v>
      </c>
      <c r="G16" s="104">
        <f>IFERROR(SUMIFS(借出及收款!$G:$G,借出及收款!$D:$D,"&lt;="&amp;应收汇总!$B$2,借出及收款!$E:$E,应收汇总!F16)-SUMIFS(借出及收款!$H:$H,借出及收款!$D:$D,"&lt;="&amp;应收汇总!$B$2,借出及收款!$E:$E,应收汇总!F16),"")</f>
        <v>0</v>
      </c>
      <c r="H16" s="104">
        <f>IFERROR(SUMIFS(借出及收款!$G:$G,借出及收款!$D:$D,"&lt;="&amp;应收汇总!$B$2,借出及收款!$E:$E,应收汇总!F16,借出及收款!$M:$M,"公账范畴")-SUMIFS(借出及收款!$H:$H,借出及收款!$D:$D,"&lt;="&amp;应收汇总!$B$2,借出及收款!$E:$E,应收汇总!F16,借出及收款!$M:$M,"公账范畴"),"")</f>
        <v>0</v>
      </c>
      <c r="I16" s="105">
        <f>IFERROR(SUMIFS(借出及收款!$G:$G,借出及收款!$D:$D,"&lt;="&amp;应收汇总!$B$2,借出及收款!$E:$E,应收汇总!F16,借出及收款!$M:$M,"私账范畴")-SUMIFS(借出及收款!$H:$H,借出及收款!$D:$D,"&lt;="&amp;应收汇总!$B$2,借出及收款!$E:$E,应收汇总!F16,借出及收款!$M:$M,"私账范畴"),"")</f>
        <v>0</v>
      </c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</row>
    <row r="17" spans="1:24" s="97" customFormat="1" ht="17.100000000000001" customHeight="1" x14ac:dyDescent="0.2">
      <c r="A17" s="102">
        <f>参数表!V13</f>
        <v>12</v>
      </c>
      <c r="B17" s="103">
        <f>参数表!W13</f>
        <v>0</v>
      </c>
      <c r="C17" s="104">
        <f>IFERROR(SUMIFS(借出及收款!$G:$G,借出及收款!$D:$D,"&lt;="&amp;应收汇总!$B$3,借出及收款!$E:$E,应收汇总!B17)-SUMIFS(借出及收款!$H:$H,借出及收款!$D:$D,"&lt;="&amp;应收汇总!$B$3,借出及收款!$E:$E,应收汇总!B17),"")</f>
        <v>0</v>
      </c>
      <c r="D17" s="104">
        <f>IFERROR(SUMIFS(借出及收款!$G:$G,借出及收款!$D:$D,"&lt;="&amp;应收汇总!$B$3,借出及收款!$E:$E,应收汇总!B17,借出及收款!$M:$M,"公账范畴")-SUMIFS(借出及收款!$H:$H,借出及收款!$D:$D,"&lt;="&amp;应收汇总!$B$3,借出及收款!$E:$E,应收汇总!B17,借出及收款!$M:$M,"公账范畴"),"")</f>
        <v>0</v>
      </c>
      <c r="E17" s="105">
        <f>IFERROR(SUMIFS(借出及收款!$G:$G,借出及收款!$D:$D,"&lt;="&amp;应收汇总!$B$3,借出及收款!$E:$E,应收汇总!B17,借出及收款!$M:$M,"私账范畴")-SUMIFS(借出及收款!$H:$H,借出及收款!$D:$D,"&lt;="&amp;应收汇总!$B$3,借出及收款!$E:$E,应收汇总!B17,借出及收款!$M:$M,"私账范畴"),"")</f>
        <v>0</v>
      </c>
      <c r="F17" s="103">
        <f t="shared" si="0"/>
        <v>0</v>
      </c>
      <c r="G17" s="104">
        <f>IFERROR(SUMIFS(借出及收款!$G:$G,借出及收款!$D:$D,"&lt;="&amp;应收汇总!$B$2,借出及收款!$E:$E,应收汇总!F17)-SUMIFS(借出及收款!$H:$H,借出及收款!$D:$D,"&lt;="&amp;应收汇总!$B$2,借出及收款!$E:$E,应收汇总!F17),"")</f>
        <v>0</v>
      </c>
      <c r="H17" s="104">
        <f>IFERROR(SUMIFS(借出及收款!$G:$G,借出及收款!$D:$D,"&lt;="&amp;应收汇总!$B$2,借出及收款!$E:$E,应收汇总!F17,借出及收款!$M:$M,"公账范畴")-SUMIFS(借出及收款!$H:$H,借出及收款!$D:$D,"&lt;="&amp;应收汇总!$B$2,借出及收款!$E:$E,应收汇总!F17,借出及收款!$M:$M,"公账范畴"),"")</f>
        <v>0</v>
      </c>
      <c r="I17" s="105">
        <f>IFERROR(SUMIFS(借出及收款!$G:$G,借出及收款!$D:$D,"&lt;="&amp;应收汇总!$B$2,借出及收款!$E:$E,应收汇总!F17,借出及收款!$M:$M,"私账范畴")-SUMIFS(借出及收款!$H:$H,借出及收款!$D:$D,"&lt;="&amp;应收汇总!$B$2,借出及收款!$E:$E,应收汇总!F17,借出及收款!$M:$M,"私账范畴"),"")</f>
        <v>0</v>
      </c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</row>
    <row r="18" spans="1:24" s="97" customFormat="1" ht="17.100000000000001" customHeight="1" x14ac:dyDescent="0.2">
      <c r="A18" s="102">
        <f>参数表!V14</f>
        <v>13</v>
      </c>
      <c r="B18" s="103">
        <f>参数表!W14</f>
        <v>0</v>
      </c>
      <c r="C18" s="104">
        <f>IFERROR(SUMIFS(借出及收款!$G:$G,借出及收款!$D:$D,"&lt;="&amp;应收汇总!$B$3,借出及收款!$E:$E,应收汇总!B18)-SUMIFS(借出及收款!$H:$H,借出及收款!$D:$D,"&lt;="&amp;应收汇总!$B$3,借出及收款!$E:$E,应收汇总!B18),"")</f>
        <v>0</v>
      </c>
      <c r="D18" s="104">
        <f>IFERROR(SUMIFS(借出及收款!$G:$G,借出及收款!$D:$D,"&lt;="&amp;应收汇总!$B$3,借出及收款!$E:$E,应收汇总!B18,借出及收款!$M:$M,"公账范畴")-SUMIFS(借出及收款!$H:$H,借出及收款!$D:$D,"&lt;="&amp;应收汇总!$B$3,借出及收款!$E:$E,应收汇总!B18,借出及收款!$M:$M,"公账范畴"),"")</f>
        <v>0</v>
      </c>
      <c r="E18" s="105">
        <f>IFERROR(SUMIFS(借出及收款!$G:$G,借出及收款!$D:$D,"&lt;="&amp;应收汇总!$B$3,借出及收款!$E:$E,应收汇总!B18,借出及收款!$M:$M,"私账范畴")-SUMIFS(借出及收款!$H:$H,借出及收款!$D:$D,"&lt;="&amp;应收汇总!$B$3,借出及收款!$E:$E,应收汇总!B18,借出及收款!$M:$M,"私账范畴"),"")</f>
        <v>0</v>
      </c>
      <c r="F18" s="103">
        <f t="shared" si="0"/>
        <v>0</v>
      </c>
      <c r="G18" s="104">
        <f>IFERROR(SUMIFS(借出及收款!$G:$G,借出及收款!$D:$D,"&lt;="&amp;应收汇总!$B$2,借出及收款!$E:$E,应收汇总!F18)-SUMIFS(借出及收款!$H:$H,借出及收款!$D:$D,"&lt;="&amp;应收汇总!$B$2,借出及收款!$E:$E,应收汇总!F18),"")</f>
        <v>0</v>
      </c>
      <c r="H18" s="104">
        <f>IFERROR(SUMIFS(借出及收款!$G:$G,借出及收款!$D:$D,"&lt;="&amp;应收汇总!$B$2,借出及收款!$E:$E,应收汇总!F18,借出及收款!$M:$M,"公账范畴")-SUMIFS(借出及收款!$H:$H,借出及收款!$D:$D,"&lt;="&amp;应收汇总!$B$2,借出及收款!$E:$E,应收汇总!F18,借出及收款!$M:$M,"公账范畴"),"")</f>
        <v>0</v>
      </c>
      <c r="I18" s="105">
        <f>IFERROR(SUMIFS(借出及收款!$G:$G,借出及收款!$D:$D,"&lt;="&amp;应收汇总!$B$2,借出及收款!$E:$E,应收汇总!F18,借出及收款!$M:$M,"私账范畴")-SUMIFS(借出及收款!$H:$H,借出及收款!$D:$D,"&lt;="&amp;应收汇总!$B$2,借出及收款!$E:$E,应收汇总!F18,借出及收款!$M:$M,"私账范畴"),"")</f>
        <v>0</v>
      </c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</row>
    <row r="19" spans="1:24" s="97" customFormat="1" ht="17.100000000000001" customHeight="1" x14ac:dyDescent="0.2">
      <c r="A19" s="102">
        <f>参数表!V15</f>
        <v>14</v>
      </c>
      <c r="B19" s="103">
        <f>参数表!W15</f>
        <v>0</v>
      </c>
      <c r="C19" s="104">
        <f>IFERROR(SUMIFS(借出及收款!$G:$G,借出及收款!$D:$D,"&lt;="&amp;应收汇总!$B$3,借出及收款!$E:$E,应收汇总!B19)-SUMIFS(借出及收款!$H:$H,借出及收款!$D:$D,"&lt;="&amp;应收汇总!$B$3,借出及收款!$E:$E,应收汇总!B19),"")</f>
        <v>0</v>
      </c>
      <c r="D19" s="104">
        <f>IFERROR(SUMIFS(借出及收款!$G:$G,借出及收款!$D:$D,"&lt;="&amp;应收汇总!$B$3,借出及收款!$E:$E,应收汇总!B19,借出及收款!$M:$M,"公账范畴")-SUMIFS(借出及收款!$H:$H,借出及收款!$D:$D,"&lt;="&amp;应收汇总!$B$3,借出及收款!$E:$E,应收汇总!B19,借出及收款!$M:$M,"公账范畴"),"")</f>
        <v>0</v>
      </c>
      <c r="E19" s="105">
        <f>IFERROR(SUMIFS(借出及收款!$G:$G,借出及收款!$D:$D,"&lt;="&amp;应收汇总!$B$3,借出及收款!$E:$E,应收汇总!B19,借出及收款!$M:$M,"私账范畴")-SUMIFS(借出及收款!$H:$H,借出及收款!$D:$D,"&lt;="&amp;应收汇总!$B$3,借出及收款!$E:$E,应收汇总!B19,借出及收款!$M:$M,"私账范畴"),"")</f>
        <v>0</v>
      </c>
      <c r="F19" s="103">
        <f t="shared" si="0"/>
        <v>0</v>
      </c>
      <c r="G19" s="104">
        <f>IFERROR(SUMIFS(借出及收款!$G:$G,借出及收款!$D:$D,"&lt;="&amp;应收汇总!$B$2,借出及收款!$E:$E,应收汇总!F19)-SUMIFS(借出及收款!$H:$H,借出及收款!$D:$D,"&lt;="&amp;应收汇总!$B$2,借出及收款!$E:$E,应收汇总!F19),"")</f>
        <v>0</v>
      </c>
      <c r="H19" s="104">
        <f>IFERROR(SUMIFS(借出及收款!$G:$G,借出及收款!$D:$D,"&lt;="&amp;应收汇总!$B$2,借出及收款!$E:$E,应收汇总!F19,借出及收款!$M:$M,"公账范畴")-SUMIFS(借出及收款!$H:$H,借出及收款!$D:$D,"&lt;="&amp;应收汇总!$B$2,借出及收款!$E:$E,应收汇总!F19,借出及收款!$M:$M,"公账范畴"),"")</f>
        <v>0</v>
      </c>
      <c r="I19" s="105">
        <f>IFERROR(SUMIFS(借出及收款!$G:$G,借出及收款!$D:$D,"&lt;="&amp;应收汇总!$B$2,借出及收款!$E:$E,应收汇总!F19,借出及收款!$M:$M,"私账范畴")-SUMIFS(借出及收款!$H:$H,借出及收款!$D:$D,"&lt;="&amp;应收汇总!$B$2,借出及收款!$E:$E,应收汇总!F19,借出及收款!$M:$M,"私账范畴"),"")</f>
        <v>0</v>
      </c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</row>
    <row r="20" spans="1:24" s="97" customFormat="1" ht="17.100000000000001" customHeight="1" x14ac:dyDescent="0.2">
      <c r="A20" s="102">
        <f>参数表!V16</f>
        <v>15</v>
      </c>
      <c r="B20" s="103">
        <f>参数表!W16</f>
        <v>0</v>
      </c>
      <c r="C20" s="104">
        <f>IFERROR(SUMIFS(借出及收款!$G:$G,借出及收款!$D:$D,"&lt;="&amp;应收汇总!$B$3,借出及收款!$E:$E,应收汇总!B20)-SUMIFS(借出及收款!$H:$H,借出及收款!$D:$D,"&lt;="&amp;应收汇总!$B$3,借出及收款!$E:$E,应收汇总!B20),"")</f>
        <v>0</v>
      </c>
      <c r="D20" s="104">
        <f>IFERROR(SUMIFS(借出及收款!$G:$G,借出及收款!$D:$D,"&lt;="&amp;应收汇总!$B$3,借出及收款!$E:$E,应收汇总!B20,借出及收款!$M:$M,"公账范畴")-SUMIFS(借出及收款!$H:$H,借出及收款!$D:$D,"&lt;="&amp;应收汇总!$B$3,借出及收款!$E:$E,应收汇总!B20,借出及收款!$M:$M,"公账范畴"),"")</f>
        <v>0</v>
      </c>
      <c r="E20" s="105">
        <f>IFERROR(SUMIFS(借出及收款!$G:$G,借出及收款!$D:$D,"&lt;="&amp;应收汇总!$B$3,借出及收款!$E:$E,应收汇总!B20,借出及收款!$M:$M,"私账范畴")-SUMIFS(借出及收款!$H:$H,借出及收款!$D:$D,"&lt;="&amp;应收汇总!$B$3,借出及收款!$E:$E,应收汇总!B20,借出及收款!$M:$M,"私账范畴"),"")</f>
        <v>0</v>
      </c>
      <c r="F20" s="103">
        <f t="shared" si="0"/>
        <v>0</v>
      </c>
      <c r="G20" s="104">
        <f>IFERROR(SUMIFS(借出及收款!$G:$G,借出及收款!$D:$D,"&lt;="&amp;应收汇总!$B$2,借出及收款!$E:$E,应收汇总!F20)-SUMIFS(借出及收款!$H:$H,借出及收款!$D:$D,"&lt;="&amp;应收汇总!$B$2,借出及收款!$E:$E,应收汇总!F20),"")</f>
        <v>0</v>
      </c>
      <c r="H20" s="104">
        <f>IFERROR(SUMIFS(借出及收款!$G:$G,借出及收款!$D:$D,"&lt;="&amp;应收汇总!$B$2,借出及收款!$E:$E,应收汇总!F20,借出及收款!$M:$M,"公账范畴")-SUMIFS(借出及收款!$H:$H,借出及收款!$D:$D,"&lt;="&amp;应收汇总!$B$2,借出及收款!$E:$E,应收汇总!F20,借出及收款!$M:$M,"公账范畴"),"")</f>
        <v>0</v>
      </c>
      <c r="I20" s="105">
        <f>IFERROR(SUMIFS(借出及收款!$G:$G,借出及收款!$D:$D,"&lt;="&amp;应收汇总!$B$2,借出及收款!$E:$E,应收汇总!F20,借出及收款!$M:$M,"私账范畴")-SUMIFS(借出及收款!$H:$H,借出及收款!$D:$D,"&lt;="&amp;应收汇总!$B$2,借出及收款!$E:$E,应收汇总!F20,借出及收款!$M:$M,"私账范畴"),"")</f>
        <v>0</v>
      </c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</row>
    <row r="21" spans="1:24" s="97" customFormat="1" ht="17.100000000000001" customHeight="1" x14ac:dyDescent="0.2">
      <c r="A21" s="102">
        <f>参数表!V17</f>
        <v>16</v>
      </c>
      <c r="B21" s="103">
        <f>参数表!W17</f>
        <v>0</v>
      </c>
      <c r="C21" s="104">
        <f>IFERROR(SUMIFS(借出及收款!$G:$G,借出及收款!$D:$D,"&lt;="&amp;应收汇总!$B$3,借出及收款!$E:$E,应收汇总!B21)-SUMIFS(借出及收款!$H:$H,借出及收款!$D:$D,"&lt;="&amp;应收汇总!$B$3,借出及收款!$E:$E,应收汇总!B21),"")</f>
        <v>0</v>
      </c>
      <c r="D21" s="104">
        <f>IFERROR(SUMIFS(借出及收款!$G:$G,借出及收款!$D:$D,"&lt;="&amp;应收汇总!$B$3,借出及收款!$E:$E,应收汇总!B21,借出及收款!$M:$M,"公账范畴")-SUMIFS(借出及收款!$H:$H,借出及收款!$D:$D,"&lt;="&amp;应收汇总!$B$3,借出及收款!$E:$E,应收汇总!B21,借出及收款!$M:$M,"公账范畴"),"")</f>
        <v>0</v>
      </c>
      <c r="E21" s="105">
        <f>IFERROR(SUMIFS(借出及收款!$G:$G,借出及收款!$D:$D,"&lt;="&amp;应收汇总!$B$3,借出及收款!$E:$E,应收汇总!B21,借出及收款!$M:$M,"私账范畴")-SUMIFS(借出及收款!$H:$H,借出及收款!$D:$D,"&lt;="&amp;应收汇总!$B$3,借出及收款!$E:$E,应收汇总!B21,借出及收款!$M:$M,"私账范畴"),"")</f>
        <v>0</v>
      </c>
      <c r="F21" s="103">
        <f t="shared" si="0"/>
        <v>0</v>
      </c>
      <c r="G21" s="104">
        <f>IFERROR(SUMIFS(借出及收款!$G:$G,借出及收款!$D:$D,"&lt;="&amp;应收汇总!$B$2,借出及收款!$E:$E,应收汇总!F21)-SUMIFS(借出及收款!$H:$H,借出及收款!$D:$D,"&lt;="&amp;应收汇总!$B$2,借出及收款!$E:$E,应收汇总!F21),"")</f>
        <v>0</v>
      </c>
      <c r="H21" s="104">
        <f>IFERROR(SUMIFS(借出及收款!$G:$G,借出及收款!$D:$D,"&lt;="&amp;应收汇总!$B$2,借出及收款!$E:$E,应收汇总!F21,借出及收款!$M:$M,"公账范畴")-SUMIFS(借出及收款!$H:$H,借出及收款!$D:$D,"&lt;="&amp;应收汇总!$B$2,借出及收款!$E:$E,应收汇总!F21,借出及收款!$M:$M,"公账范畴"),"")</f>
        <v>0</v>
      </c>
      <c r="I21" s="105">
        <f>IFERROR(SUMIFS(借出及收款!$G:$G,借出及收款!$D:$D,"&lt;="&amp;应收汇总!$B$2,借出及收款!$E:$E,应收汇总!F21,借出及收款!$M:$M,"私账范畴")-SUMIFS(借出及收款!$H:$H,借出及收款!$D:$D,"&lt;="&amp;应收汇总!$B$2,借出及收款!$E:$E,应收汇总!F21,借出及收款!$M:$M,"私账范畴"),"")</f>
        <v>0</v>
      </c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</row>
    <row r="22" spans="1:24" s="97" customFormat="1" ht="17.100000000000001" customHeight="1" x14ac:dyDescent="0.2">
      <c r="A22" s="102">
        <f>参数表!V18</f>
        <v>17</v>
      </c>
      <c r="B22" s="103">
        <f>参数表!W18</f>
        <v>0</v>
      </c>
      <c r="C22" s="104">
        <f>IFERROR(SUMIFS(借出及收款!$G:$G,借出及收款!$D:$D,"&lt;="&amp;应收汇总!$B$3,借出及收款!$E:$E,应收汇总!B22)-SUMIFS(借出及收款!$H:$H,借出及收款!$D:$D,"&lt;="&amp;应收汇总!$B$3,借出及收款!$E:$E,应收汇总!B22),"")</f>
        <v>0</v>
      </c>
      <c r="D22" s="104">
        <f>IFERROR(SUMIFS(借出及收款!$G:$G,借出及收款!$D:$D,"&lt;="&amp;应收汇总!$B$3,借出及收款!$E:$E,应收汇总!B22,借出及收款!$M:$M,"公账范畴")-SUMIFS(借出及收款!$H:$H,借出及收款!$D:$D,"&lt;="&amp;应收汇总!$B$3,借出及收款!$E:$E,应收汇总!B22,借出及收款!$M:$M,"公账范畴"),"")</f>
        <v>0</v>
      </c>
      <c r="E22" s="105">
        <f>IFERROR(SUMIFS(借出及收款!$G:$G,借出及收款!$D:$D,"&lt;="&amp;应收汇总!$B$3,借出及收款!$E:$E,应收汇总!B22,借出及收款!$M:$M,"私账范畴")-SUMIFS(借出及收款!$H:$H,借出及收款!$D:$D,"&lt;="&amp;应收汇总!$B$3,借出及收款!$E:$E,应收汇总!B22,借出及收款!$M:$M,"私账范畴"),"")</f>
        <v>0</v>
      </c>
      <c r="F22" s="103">
        <f t="shared" si="0"/>
        <v>0</v>
      </c>
      <c r="G22" s="104">
        <f>IFERROR(SUMIFS(借出及收款!$G:$G,借出及收款!$D:$D,"&lt;="&amp;应收汇总!$B$2,借出及收款!$E:$E,应收汇总!F22)-SUMIFS(借出及收款!$H:$H,借出及收款!$D:$D,"&lt;="&amp;应收汇总!$B$2,借出及收款!$E:$E,应收汇总!F22),"")</f>
        <v>0</v>
      </c>
      <c r="H22" s="104">
        <f>IFERROR(SUMIFS(借出及收款!$G:$G,借出及收款!$D:$D,"&lt;="&amp;应收汇总!$B$2,借出及收款!$E:$E,应收汇总!F22,借出及收款!$M:$M,"公账范畴")-SUMIFS(借出及收款!$H:$H,借出及收款!$D:$D,"&lt;="&amp;应收汇总!$B$2,借出及收款!$E:$E,应收汇总!F22,借出及收款!$M:$M,"公账范畴"),"")</f>
        <v>0</v>
      </c>
      <c r="I22" s="105">
        <f>IFERROR(SUMIFS(借出及收款!$G:$G,借出及收款!$D:$D,"&lt;="&amp;应收汇总!$B$2,借出及收款!$E:$E,应收汇总!F22,借出及收款!$M:$M,"私账范畴")-SUMIFS(借出及收款!$H:$H,借出及收款!$D:$D,"&lt;="&amp;应收汇总!$B$2,借出及收款!$E:$E,应收汇总!F22,借出及收款!$M:$M,"私账范畴"),"")</f>
        <v>0</v>
      </c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</row>
    <row r="23" spans="1:24" s="97" customFormat="1" ht="17.100000000000001" customHeight="1" x14ac:dyDescent="0.2">
      <c r="A23" s="102">
        <f>参数表!V19</f>
        <v>18</v>
      </c>
      <c r="B23" s="103">
        <f>参数表!W19</f>
        <v>0</v>
      </c>
      <c r="C23" s="104">
        <f>IFERROR(SUMIFS(借出及收款!$G:$G,借出及收款!$D:$D,"&lt;="&amp;应收汇总!$B$3,借出及收款!$E:$E,应收汇总!B23)-SUMIFS(借出及收款!$H:$H,借出及收款!$D:$D,"&lt;="&amp;应收汇总!$B$3,借出及收款!$E:$E,应收汇总!B23),"")</f>
        <v>0</v>
      </c>
      <c r="D23" s="104">
        <f>IFERROR(SUMIFS(借出及收款!$G:$G,借出及收款!$D:$D,"&lt;="&amp;应收汇总!$B$3,借出及收款!$E:$E,应收汇总!B23,借出及收款!$M:$M,"公账范畴")-SUMIFS(借出及收款!$H:$H,借出及收款!$D:$D,"&lt;="&amp;应收汇总!$B$3,借出及收款!$E:$E,应收汇总!B23,借出及收款!$M:$M,"公账范畴"),"")</f>
        <v>0</v>
      </c>
      <c r="E23" s="105">
        <f>IFERROR(SUMIFS(借出及收款!$G:$G,借出及收款!$D:$D,"&lt;="&amp;应收汇总!$B$3,借出及收款!$E:$E,应收汇总!B23,借出及收款!$M:$M,"私账范畴")-SUMIFS(借出及收款!$H:$H,借出及收款!$D:$D,"&lt;="&amp;应收汇总!$B$3,借出及收款!$E:$E,应收汇总!B23,借出及收款!$M:$M,"私账范畴"),"")</f>
        <v>0</v>
      </c>
      <c r="F23" s="103">
        <f t="shared" si="0"/>
        <v>0</v>
      </c>
      <c r="G23" s="104">
        <f>IFERROR(SUMIFS(借出及收款!$G:$G,借出及收款!$D:$D,"&lt;="&amp;应收汇总!$B$2,借出及收款!$E:$E,应收汇总!F23)-SUMIFS(借出及收款!$H:$H,借出及收款!$D:$D,"&lt;="&amp;应收汇总!$B$2,借出及收款!$E:$E,应收汇总!F23),"")</f>
        <v>0</v>
      </c>
      <c r="H23" s="104">
        <f>IFERROR(SUMIFS(借出及收款!$G:$G,借出及收款!$D:$D,"&lt;="&amp;应收汇总!$B$2,借出及收款!$E:$E,应收汇总!F23,借出及收款!$M:$M,"公账范畴")-SUMIFS(借出及收款!$H:$H,借出及收款!$D:$D,"&lt;="&amp;应收汇总!$B$2,借出及收款!$E:$E,应收汇总!F23,借出及收款!$M:$M,"公账范畴"),"")</f>
        <v>0</v>
      </c>
      <c r="I23" s="105">
        <f>IFERROR(SUMIFS(借出及收款!$G:$G,借出及收款!$D:$D,"&lt;="&amp;应收汇总!$B$2,借出及收款!$E:$E,应收汇总!F23,借出及收款!$M:$M,"私账范畴")-SUMIFS(借出及收款!$H:$H,借出及收款!$D:$D,"&lt;="&amp;应收汇总!$B$2,借出及收款!$E:$E,应收汇总!F23,借出及收款!$M:$M,"私账范畴"),"")</f>
        <v>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</row>
    <row r="24" spans="1:24" s="97" customFormat="1" ht="17.100000000000001" customHeight="1" x14ac:dyDescent="0.2">
      <c r="A24" s="102">
        <f>参数表!V20</f>
        <v>19</v>
      </c>
      <c r="B24" s="103">
        <f>参数表!W20</f>
        <v>0</v>
      </c>
      <c r="C24" s="104">
        <f>IFERROR(SUMIFS(借出及收款!$G:$G,借出及收款!$D:$D,"&lt;="&amp;应收汇总!$B$3,借出及收款!$E:$E,应收汇总!B24)-SUMIFS(借出及收款!$H:$H,借出及收款!$D:$D,"&lt;="&amp;应收汇总!$B$3,借出及收款!$E:$E,应收汇总!B24),"")</f>
        <v>0</v>
      </c>
      <c r="D24" s="104">
        <f>IFERROR(SUMIFS(借出及收款!$G:$G,借出及收款!$D:$D,"&lt;="&amp;应收汇总!$B$3,借出及收款!$E:$E,应收汇总!B24,借出及收款!$M:$M,"公账范畴")-SUMIFS(借出及收款!$H:$H,借出及收款!$D:$D,"&lt;="&amp;应收汇总!$B$3,借出及收款!$E:$E,应收汇总!B24,借出及收款!$M:$M,"公账范畴"),"")</f>
        <v>0</v>
      </c>
      <c r="E24" s="105">
        <f>IFERROR(SUMIFS(借出及收款!$G:$G,借出及收款!$D:$D,"&lt;="&amp;应收汇总!$B$3,借出及收款!$E:$E,应收汇总!B24,借出及收款!$M:$M,"私账范畴")-SUMIFS(借出及收款!$H:$H,借出及收款!$D:$D,"&lt;="&amp;应收汇总!$B$3,借出及收款!$E:$E,应收汇总!B24,借出及收款!$M:$M,"私账范畴"),"")</f>
        <v>0</v>
      </c>
      <c r="F24" s="103">
        <f t="shared" si="0"/>
        <v>0</v>
      </c>
      <c r="G24" s="104">
        <f>IFERROR(SUMIFS(借出及收款!$G:$G,借出及收款!$D:$D,"&lt;="&amp;应收汇总!$B$2,借出及收款!$E:$E,应收汇总!F24)-SUMIFS(借出及收款!$H:$H,借出及收款!$D:$D,"&lt;="&amp;应收汇总!$B$2,借出及收款!$E:$E,应收汇总!F24),"")</f>
        <v>0</v>
      </c>
      <c r="H24" s="104">
        <f>IFERROR(SUMIFS(借出及收款!$G:$G,借出及收款!$D:$D,"&lt;="&amp;应收汇总!$B$2,借出及收款!$E:$E,应收汇总!F24,借出及收款!$M:$M,"公账范畴")-SUMIFS(借出及收款!$H:$H,借出及收款!$D:$D,"&lt;="&amp;应收汇总!$B$2,借出及收款!$E:$E,应收汇总!F24,借出及收款!$M:$M,"公账范畴"),"")</f>
        <v>0</v>
      </c>
      <c r="I24" s="105">
        <f>IFERROR(SUMIFS(借出及收款!$G:$G,借出及收款!$D:$D,"&lt;="&amp;应收汇总!$B$2,借出及收款!$E:$E,应收汇总!F24,借出及收款!$M:$M,"私账范畴")-SUMIFS(借出及收款!$H:$H,借出及收款!$D:$D,"&lt;="&amp;应收汇总!$B$2,借出及收款!$E:$E,应收汇总!F24,借出及收款!$M:$M,"私账范畴"),"")</f>
        <v>0</v>
      </c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</row>
    <row r="25" spans="1:24" s="97" customFormat="1" ht="17.100000000000001" customHeight="1" x14ac:dyDescent="0.2">
      <c r="A25" s="102">
        <f>参数表!V21</f>
        <v>20</v>
      </c>
      <c r="B25" s="103">
        <f>参数表!W21</f>
        <v>0</v>
      </c>
      <c r="C25" s="104">
        <f>IFERROR(SUMIFS(借出及收款!$G:$G,借出及收款!$D:$D,"&lt;="&amp;应收汇总!$B$3,借出及收款!$E:$E,应收汇总!B25)-SUMIFS(借出及收款!$H:$H,借出及收款!$D:$D,"&lt;="&amp;应收汇总!$B$3,借出及收款!$E:$E,应收汇总!B25),"")</f>
        <v>0</v>
      </c>
      <c r="D25" s="104">
        <f>IFERROR(SUMIFS(借出及收款!$G:$G,借出及收款!$D:$D,"&lt;="&amp;应收汇总!$B$3,借出及收款!$E:$E,应收汇总!B25,借出及收款!$M:$M,"公账范畴")-SUMIFS(借出及收款!$H:$H,借出及收款!$D:$D,"&lt;="&amp;应收汇总!$B$3,借出及收款!$E:$E,应收汇总!B25,借出及收款!$M:$M,"公账范畴"),"")</f>
        <v>0</v>
      </c>
      <c r="E25" s="105">
        <f>IFERROR(SUMIFS(借出及收款!$G:$G,借出及收款!$D:$D,"&lt;="&amp;应收汇总!$B$3,借出及收款!$E:$E,应收汇总!B25,借出及收款!$M:$M,"私账范畴")-SUMIFS(借出及收款!$H:$H,借出及收款!$D:$D,"&lt;="&amp;应收汇总!$B$3,借出及收款!$E:$E,应收汇总!B25,借出及收款!$M:$M,"私账范畴"),"")</f>
        <v>0</v>
      </c>
      <c r="F25" s="103">
        <f t="shared" si="0"/>
        <v>0</v>
      </c>
      <c r="G25" s="104">
        <f>IFERROR(SUMIFS(借出及收款!$G:$G,借出及收款!$D:$D,"&lt;="&amp;应收汇总!$B$2,借出及收款!$E:$E,应收汇总!F25)-SUMIFS(借出及收款!$H:$H,借出及收款!$D:$D,"&lt;="&amp;应收汇总!$B$2,借出及收款!$E:$E,应收汇总!F25),"")</f>
        <v>0</v>
      </c>
      <c r="H25" s="104">
        <f>IFERROR(SUMIFS(借出及收款!$G:$G,借出及收款!$D:$D,"&lt;="&amp;应收汇总!$B$2,借出及收款!$E:$E,应收汇总!F25,借出及收款!$M:$M,"公账范畴")-SUMIFS(借出及收款!$H:$H,借出及收款!$D:$D,"&lt;="&amp;应收汇总!$B$2,借出及收款!$E:$E,应收汇总!F25,借出及收款!$M:$M,"公账范畴"),"")</f>
        <v>0</v>
      </c>
      <c r="I25" s="105">
        <f>IFERROR(SUMIFS(借出及收款!$G:$G,借出及收款!$D:$D,"&lt;="&amp;应收汇总!$B$2,借出及收款!$E:$E,应收汇总!F25,借出及收款!$M:$M,"私账范畴")-SUMIFS(借出及收款!$H:$H,借出及收款!$D:$D,"&lt;="&amp;应收汇总!$B$2,借出及收款!$E:$E,应收汇总!F25,借出及收款!$M:$M,"私账范畴"),"")</f>
        <v>0</v>
      </c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4" s="97" customFormat="1" ht="17.100000000000001" customHeight="1" x14ac:dyDescent="0.2">
      <c r="A26" s="102">
        <f>参数表!V22</f>
        <v>21</v>
      </c>
      <c r="B26" s="103">
        <f>参数表!W22</f>
        <v>0</v>
      </c>
      <c r="C26" s="104">
        <f>IFERROR(SUMIFS(借出及收款!$G:$G,借出及收款!$D:$D,"&lt;="&amp;应收汇总!$B$3,借出及收款!$E:$E,应收汇总!B26)-SUMIFS(借出及收款!$H:$H,借出及收款!$D:$D,"&lt;="&amp;应收汇总!$B$3,借出及收款!$E:$E,应收汇总!B26),"")</f>
        <v>0</v>
      </c>
      <c r="D26" s="104">
        <f>IFERROR(SUMIFS(借出及收款!$G:$G,借出及收款!$D:$D,"&lt;="&amp;应收汇总!$B$3,借出及收款!$E:$E,应收汇总!B26,借出及收款!$M:$M,"公账范畴")-SUMIFS(借出及收款!$H:$H,借出及收款!$D:$D,"&lt;="&amp;应收汇总!$B$3,借出及收款!$E:$E,应收汇总!B26,借出及收款!$M:$M,"公账范畴"),"")</f>
        <v>0</v>
      </c>
      <c r="E26" s="105">
        <f>IFERROR(SUMIFS(借出及收款!$G:$G,借出及收款!$D:$D,"&lt;="&amp;应收汇总!$B$3,借出及收款!$E:$E,应收汇总!B26,借出及收款!$M:$M,"私账范畴")-SUMIFS(借出及收款!$H:$H,借出及收款!$D:$D,"&lt;="&amp;应收汇总!$B$3,借出及收款!$E:$E,应收汇总!B26,借出及收款!$M:$M,"私账范畴"),"")</f>
        <v>0</v>
      </c>
      <c r="F26" s="103">
        <f t="shared" si="0"/>
        <v>0</v>
      </c>
      <c r="G26" s="104">
        <f>IFERROR(SUMIFS(借出及收款!$G:$G,借出及收款!$D:$D,"&lt;="&amp;应收汇总!$B$2,借出及收款!$E:$E,应收汇总!F26)-SUMIFS(借出及收款!$H:$H,借出及收款!$D:$D,"&lt;="&amp;应收汇总!$B$2,借出及收款!$E:$E,应收汇总!F26),"")</f>
        <v>0</v>
      </c>
      <c r="H26" s="104">
        <f>IFERROR(SUMIFS(借出及收款!$G:$G,借出及收款!$D:$D,"&lt;="&amp;应收汇总!$B$2,借出及收款!$E:$E,应收汇总!F26,借出及收款!$M:$M,"公账范畴")-SUMIFS(借出及收款!$H:$H,借出及收款!$D:$D,"&lt;="&amp;应收汇总!$B$2,借出及收款!$E:$E,应收汇总!F26,借出及收款!$M:$M,"公账范畴"),"")</f>
        <v>0</v>
      </c>
      <c r="I26" s="105">
        <f>IFERROR(SUMIFS(借出及收款!$G:$G,借出及收款!$D:$D,"&lt;="&amp;应收汇总!$B$2,借出及收款!$E:$E,应收汇总!F26,借出及收款!$M:$M,"私账范畴")-SUMIFS(借出及收款!$H:$H,借出及收款!$D:$D,"&lt;="&amp;应收汇总!$B$2,借出及收款!$E:$E,应收汇总!F26,借出及收款!$M:$M,"私账范畴"),"")</f>
        <v>0</v>
      </c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</row>
    <row r="27" spans="1:24" s="97" customFormat="1" ht="17.100000000000001" customHeight="1" x14ac:dyDescent="0.2">
      <c r="A27" s="102">
        <f>参数表!V23</f>
        <v>22</v>
      </c>
      <c r="B27" s="103">
        <f>参数表!W23</f>
        <v>0</v>
      </c>
      <c r="C27" s="104">
        <f>IFERROR(SUMIFS(借出及收款!$G:$G,借出及收款!$D:$D,"&lt;="&amp;应收汇总!$B$3,借出及收款!$E:$E,应收汇总!B27)-SUMIFS(借出及收款!$H:$H,借出及收款!$D:$D,"&lt;="&amp;应收汇总!$B$3,借出及收款!$E:$E,应收汇总!B27),"")</f>
        <v>0</v>
      </c>
      <c r="D27" s="104">
        <f>IFERROR(SUMIFS(借出及收款!$G:$G,借出及收款!$D:$D,"&lt;="&amp;应收汇总!$B$3,借出及收款!$E:$E,应收汇总!B27,借出及收款!$M:$M,"公账范畴")-SUMIFS(借出及收款!$H:$H,借出及收款!$D:$D,"&lt;="&amp;应收汇总!$B$3,借出及收款!$E:$E,应收汇总!B27,借出及收款!$M:$M,"公账范畴"),"")</f>
        <v>0</v>
      </c>
      <c r="E27" s="105">
        <f>IFERROR(SUMIFS(借出及收款!$G:$G,借出及收款!$D:$D,"&lt;="&amp;应收汇总!$B$3,借出及收款!$E:$E,应收汇总!B27,借出及收款!$M:$M,"私账范畴")-SUMIFS(借出及收款!$H:$H,借出及收款!$D:$D,"&lt;="&amp;应收汇总!$B$3,借出及收款!$E:$E,应收汇总!B27,借出及收款!$M:$M,"私账范畴"),"")</f>
        <v>0</v>
      </c>
      <c r="F27" s="103">
        <f t="shared" si="0"/>
        <v>0</v>
      </c>
      <c r="G27" s="104">
        <f>IFERROR(SUMIFS(借出及收款!$G:$G,借出及收款!$D:$D,"&lt;="&amp;应收汇总!$B$2,借出及收款!$E:$E,应收汇总!F27)-SUMIFS(借出及收款!$H:$H,借出及收款!$D:$D,"&lt;="&amp;应收汇总!$B$2,借出及收款!$E:$E,应收汇总!F27),"")</f>
        <v>0</v>
      </c>
      <c r="H27" s="104">
        <f>IFERROR(SUMIFS(借出及收款!$G:$G,借出及收款!$D:$D,"&lt;="&amp;应收汇总!$B$2,借出及收款!$E:$E,应收汇总!F27,借出及收款!$M:$M,"公账范畴")-SUMIFS(借出及收款!$H:$H,借出及收款!$D:$D,"&lt;="&amp;应收汇总!$B$2,借出及收款!$E:$E,应收汇总!F27,借出及收款!$M:$M,"公账范畴"),"")</f>
        <v>0</v>
      </c>
      <c r="I27" s="105">
        <f>IFERROR(SUMIFS(借出及收款!$G:$G,借出及收款!$D:$D,"&lt;="&amp;应收汇总!$B$2,借出及收款!$E:$E,应收汇总!F27,借出及收款!$M:$M,"私账范畴")-SUMIFS(借出及收款!$H:$H,借出及收款!$D:$D,"&lt;="&amp;应收汇总!$B$2,借出及收款!$E:$E,应收汇总!F27,借出及收款!$M:$M,"私账范畴"),"")</f>
        <v>0</v>
      </c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</row>
    <row r="28" spans="1:24" s="97" customFormat="1" ht="17.100000000000001" customHeight="1" x14ac:dyDescent="0.2">
      <c r="A28" s="102">
        <f>参数表!V24</f>
        <v>23</v>
      </c>
      <c r="B28" s="103">
        <f>参数表!W24</f>
        <v>0</v>
      </c>
      <c r="C28" s="104">
        <f>IFERROR(SUMIFS(借出及收款!$G:$G,借出及收款!$D:$D,"&lt;="&amp;应收汇总!$B$3,借出及收款!$E:$E,应收汇总!B28)-SUMIFS(借出及收款!$H:$H,借出及收款!$D:$D,"&lt;="&amp;应收汇总!$B$3,借出及收款!$E:$E,应收汇总!B28),"")</f>
        <v>0</v>
      </c>
      <c r="D28" s="104">
        <f>IFERROR(SUMIFS(借出及收款!$G:$G,借出及收款!$D:$D,"&lt;="&amp;应收汇总!$B$3,借出及收款!$E:$E,应收汇总!B28,借出及收款!$M:$M,"公账范畴")-SUMIFS(借出及收款!$H:$H,借出及收款!$D:$D,"&lt;="&amp;应收汇总!$B$3,借出及收款!$E:$E,应收汇总!B28,借出及收款!$M:$M,"公账范畴"),"")</f>
        <v>0</v>
      </c>
      <c r="E28" s="105">
        <f>IFERROR(SUMIFS(借出及收款!$G:$G,借出及收款!$D:$D,"&lt;="&amp;应收汇总!$B$3,借出及收款!$E:$E,应收汇总!B28,借出及收款!$M:$M,"私账范畴")-SUMIFS(借出及收款!$H:$H,借出及收款!$D:$D,"&lt;="&amp;应收汇总!$B$3,借出及收款!$E:$E,应收汇总!B28,借出及收款!$M:$M,"私账范畴"),"")</f>
        <v>0</v>
      </c>
      <c r="F28" s="103">
        <f t="shared" si="0"/>
        <v>0</v>
      </c>
      <c r="G28" s="104">
        <f>IFERROR(SUMIFS(借出及收款!$G:$G,借出及收款!$D:$D,"&lt;="&amp;应收汇总!$B$2,借出及收款!$E:$E,应收汇总!F28)-SUMIFS(借出及收款!$H:$H,借出及收款!$D:$D,"&lt;="&amp;应收汇总!$B$2,借出及收款!$E:$E,应收汇总!F28),"")</f>
        <v>0</v>
      </c>
      <c r="H28" s="104">
        <f>IFERROR(SUMIFS(借出及收款!$G:$G,借出及收款!$D:$D,"&lt;="&amp;应收汇总!$B$2,借出及收款!$E:$E,应收汇总!F28,借出及收款!$M:$M,"公账范畴")-SUMIFS(借出及收款!$H:$H,借出及收款!$D:$D,"&lt;="&amp;应收汇总!$B$2,借出及收款!$E:$E,应收汇总!F28,借出及收款!$M:$M,"公账范畴"),"")</f>
        <v>0</v>
      </c>
      <c r="I28" s="105">
        <f>IFERROR(SUMIFS(借出及收款!$G:$G,借出及收款!$D:$D,"&lt;="&amp;应收汇总!$B$2,借出及收款!$E:$E,应收汇总!F28,借出及收款!$M:$M,"私账范畴")-SUMIFS(借出及收款!$H:$H,借出及收款!$D:$D,"&lt;="&amp;应收汇总!$B$2,借出及收款!$E:$E,应收汇总!F28,借出及收款!$M:$M,"私账范畴"),"")</f>
        <v>0</v>
      </c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</row>
    <row r="29" spans="1:24" s="97" customFormat="1" ht="17.100000000000001" customHeight="1" x14ac:dyDescent="0.2">
      <c r="A29" s="102">
        <f>参数表!V25</f>
        <v>24</v>
      </c>
      <c r="B29" s="103">
        <f>参数表!W25</f>
        <v>0</v>
      </c>
      <c r="C29" s="104">
        <f>IFERROR(SUMIFS(借出及收款!$G:$G,借出及收款!$D:$D,"&lt;="&amp;应收汇总!$B$3,借出及收款!$E:$E,应收汇总!B29)-SUMIFS(借出及收款!$H:$H,借出及收款!$D:$D,"&lt;="&amp;应收汇总!$B$3,借出及收款!$E:$E,应收汇总!B29),"")</f>
        <v>0</v>
      </c>
      <c r="D29" s="104">
        <f>IFERROR(SUMIFS(借出及收款!$G:$G,借出及收款!$D:$D,"&lt;="&amp;应收汇总!$B$3,借出及收款!$E:$E,应收汇总!B29,借出及收款!$M:$M,"公账范畴")-SUMIFS(借出及收款!$H:$H,借出及收款!$D:$D,"&lt;="&amp;应收汇总!$B$3,借出及收款!$E:$E,应收汇总!B29,借出及收款!$M:$M,"公账范畴"),"")</f>
        <v>0</v>
      </c>
      <c r="E29" s="105">
        <f>IFERROR(SUMIFS(借出及收款!$G:$G,借出及收款!$D:$D,"&lt;="&amp;应收汇总!$B$3,借出及收款!$E:$E,应收汇总!B29,借出及收款!$M:$M,"私账范畴")-SUMIFS(借出及收款!$H:$H,借出及收款!$D:$D,"&lt;="&amp;应收汇总!$B$3,借出及收款!$E:$E,应收汇总!B29,借出及收款!$M:$M,"私账范畴"),"")</f>
        <v>0</v>
      </c>
      <c r="F29" s="103">
        <f t="shared" si="0"/>
        <v>0</v>
      </c>
      <c r="G29" s="104">
        <f>IFERROR(SUMIFS(借出及收款!$G:$G,借出及收款!$D:$D,"&lt;="&amp;应收汇总!$B$2,借出及收款!$E:$E,应收汇总!F29)-SUMIFS(借出及收款!$H:$H,借出及收款!$D:$D,"&lt;="&amp;应收汇总!$B$2,借出及收款!$E:$E,应收汇总!F29),"")</f>
        <v>0</v>
      </c>
      <c r="H29" s="104">
        <f>IFERROR(SUMIFS(借出及收款!$G:$G,借出及收款!$D:$D,"&lt;="&amp;应收汇总!$B$2,借出及收款!$E:$E,应收汇总!F29,借出及收款!$M:$M,"公账范畴")-SUMIFS(借出及收款!$H:$H,借出及收款!$D:$D,"&lt;="&amp;应收汇总!$B$2,借出及收款!$E:$E,应收汇总!F29,借出及收款!$M:$M,"公账范畴"),"")</f>
        <v>0</v>
      </c>
      <c r="I29" s="105">
        <f>IFERROR(SUMIFS(借出及收款!$G:$G,借出及收款!$D:$D,"&lt;="&amp;应收汇总!$B$2,借出及收款!$E:$E,应收汇总!F29,借出及收款!$M:$M,"私账范畴")-SUMIFS(借出及收款!$H:$H,借出及收款!$D:$D,"&lt;="&amp;应收汇总!$B$2,借出及收款!$E:$E,应收汇总!F29,借出及收款!$M:$M,"私账范畴"),"")</f>
        <v>0</v>
      </c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</row>
    <row r="30" spans="1:24" s="97" customFormat="1" ht="17.100000000000001" customHeight="1" x14ac:dyDescent="0.2">
      <c r="A30" s="102">
        <f>参数表!V26</f>
        <v>25</v>
      </c>
      <c r="B30" s="103">
        <f>参数表!W26</f>
        <v>0</v>
      </c>
      <c r="C30" s="104">
        <f>IFERROR(SUMIFS(借出及收款!$G:$G,借出及收款!$D:$D,"&lt;="&amp;应收汇总!$B$3,借出及收款!$E:$E,应收汇总!B30)-SUMIFS(借出及收款!$H:$H,借出及收款!$D:$D,"&lt;="&amp;应收汇总!$B$3,借出及收款!$E:$E,应收汇总!B30),"")</f>
        <v>0</v>
      </c>
      <c r="D30" s="104">
        <f>IFERROR(SUMIFS(借出及收款!$G:$G,借出及收款!$D:$D,"&lt;="&amp;应收汇总!$B$3,借出及收款!$E:$E,应收汇总!B30,借出及收款!$M:$M,"公账范畴")-SUMIFS(借出及收款!$H:$H,借出及收款!$D:$D,"&lt;="&amp;应收汇总!$B$3,借出及收款!$E:$E,应收汇总!B30,借出及收款!$M:$M,"公账范畴"),"")</f>
        <v>0</v>
      </c>
      <c r="E30" s="105">
        <f>IFERROR(SUMIFS(借出及收款!$G:$G,借出及收款!$D:$D,"&lt;="&amp;应收汇总!$B$3,借出及收款!$E:$E,应收汇总!B30,借出及收款!$M:$M,"私账范畴")-SUMIFS(借出及收款!$H:$H,借出及收款!$D:$D,"&lt;="&amp;应收汇总!$B$3,借出及收款!$E:$E,应收汇总!B30,借出及收款!$M:$M,"私账范畴"),"")</f>
        <v>0</v>
      </c>
      <c r="F30" s="103">
        <f t="shared" si="0"/>
        <v>0</v>
      </c>
      <c r="G30" s="104">
        <f>IFERROR(SUMIFS(借出及收款!$G:$G,借出及收款!$D:$D,"&lt;="&amp;应收汇总!$B$2,借出及收款!$E:$E,应收汇总!F30)-SUMIFS(借出及收款!$H:$H,借出及收款!$D:$D,"&lt;="&amp;应收汇总!$B$2,借出及收款!$E:$E,应收汇总!F30),"")</f>
        <v>0</v>
      </c>
      <c r="H30" s="104">
        <f>IFERROR(SUMIFS(借出及收款!$G:$G,借出及收款!$D:$D,"&lt;="&amp;应收汇总!$B$2,借出及收款!$E:$E,应收汇总!F30,借出及收款!$M:$M,"公账范畴")-SUMIFS(借出及收款!$H:$H,借出及收款!$D:$D,"&lt;="&amp;应收汇总!$B$2,借出及收款!$E:$E,应收汇总!F30,借出及收款!$M:$M,"公账范畴"),"")</f>
        <v>0</v>
      </c>
      <c r="I30" s="105">
        <f>IFERROR(SUMIFS(借出及收款!$G:$G,借出及收款!$D:$D,"&lt;="&amp;应收汇总!$B$2,借出及收款!$E:$E,应收汇总!F30,借出及收款!$M:$M,"私账范畴")-SUMIFS(借出及收款!$H:$H,借出及收款!$D:$D,"&lt;="&amp;应收汇总!$B$2,借出及收款!$E:$E,应收汇总!F30,借出及收款!$M:$M,"私账范畴"),"")</f>
        <v>0</v>
      </c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</row>
    <row r="31" spans="1:24" s="97" customFormat="1" ht="17.100000000000001" customHeight="1" x14ac:dyDescent="0.2">
      <c r="A31" s="102">
        <f>参数表!V27</f>
        <v>26</v>
      </c>
      <c r="B31" s="103">
        <f>参数表!W27</f>
        <v>0</v>
      </c>
      <c r="C31" s="104">
        <f>IFERROR(SUMIFS(借出及收款!$G:$G,借出及收款!$D:$D,"&lt;="&amp;应收汇总!$B$3,借出及收款!$E:$E,应收汇总!B31)-SUMIFS(借出及收款!$H:$H,借出及收款!$D:$D,"&lt;="&amp;应收汇总!$B$3,借出及收款!$E:$E,应收汇总!B31),"")</f>
        <v>0</v>
      </c>
      <c r="D31" s="104">
        <f>IFERROR(SUMIFS(借出及收款!$G:$G,借出及收款!$D:$D,"&lt;="&amp;应收汇总!$B$3,借出及收款!$E:$E,应收汇总!B31,借出及收款!$M:$M,"公账范畴")-SUMIFS(借出及收款!$H:$H,借出及收款!$D:$D,"&lt;="&amp;应收汇总!$B$3,借出及收款!$E:$E,应收汇总!B31,借出及收款!$M:$M,"公账范畴"),"")</f>
        <v>0</v>
      </c>
      <c r="E31" s="105">
        <f>IFERROR(SUMIFS(借出及收款!$G:$G,借出及收款!$D:$D,"&lt;="&amp;应收汇总!$B$3,借出及收款!$E:$E,应收汇总!B31,借出及收款!$M:$M,"私账范畴")-SUMIFS(借出及收款!$H:$H,借出及收款!$D:$D,"&lt;="&amp;应收汇总!$B$3,借出及收款!$E:$E,应收汇总!B31,借出及收款!$M:$M,"私账范畴"),"")</f>
        <v>0</v>
      </c>
      <c r="F31" s="103">
        <f t="shared" si="0"/>
        <v>0</v>
      </c>
      <c r="G31" s="104">
        <f>IFERROR(SUMIFS(借出及收款!$G:$G,借出及收款!$D:$D,"&lt;="&amp;应收汇总!$B$2,借出及收款!$E:$E,应收汇总!F31)-SUMIFS(借出及收款!$H:$H,借出及收款!$D:$D,"&lt;="&amp;应收汇总!$B$2,借出及收款!$E:$E,应收汇总!F31),"")</f>
        <v>0</v>
      </c>
      <c r="H31" s="104">
        <f>IFERROR(SUMIFS(借出及收款!$G:$G,借出及收款!$D:$D,"&lt;="&amp;应收汇总!$B$2,借出及收款!$E:$E,应收汇总!F31,借出及收款!$M:$M,"公账范畴")-SUMIFS(借出及收款!$H:$H,借出及收款!$D:$D,"&lt;="&amp;应收汇总!$B$2,借出及收款!$E:$E,应收汇总!F31,借出及收款!$M:$M,"公账范畴"),"")</f>
        <v>0</v>
      </c>
      <c r="I31" s="105">
        <f>IFERROR(SUMIFS(借出及收款!$G:$G,借出及收款!$D:$D,"&lt;="&amp;应收汇总!$B$2,借出及收款!$E:$E,应收汇总!F31,借出及收款!$M:$M,"私账范畴")-SUMIFS(借出及收款!$H:$H,借出及收款!$D:$D,"&lt;="&amp;应收汇总!$B$2,借出及收款!$E:$E,应收汇总!F31,借出及收款!$M:$M,"私账范畴"),"")</f>
        <v>0</v>
      </c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</row>
    <row r="32" spans="1:24" s="97" customFormat="1" ht="17.100000000000001" customHeight="1" x14ac:dyDescent="0.2">
      <c r="A32" s="102">
        <f>参数表!V28</f>
        <v>27</v>
      </c>
      <c r="B32" s="103">
        <f>参数表!W28</f>
        <v>0</v>
      </c>
      <c r="C32" s="104">
        <f>IFERROR(SUMIFS(借出及收款!$G:$G,借出及收款!$D:$D,"&lt;="&amp;应收汇总!$B$3,借出及收款!$E:$E,应收汇总!B32)-SUMIFS(借出及收款!$H:$H,借出及收款!$D:$D,"&lt;="&amp;应收汇总!$B$3,借出及收款!$E:$E,应收汇总!B32),"")</f>
        <v>0</v>
      </c>
      <c r="D32" s="104">
        <f>IFERROR(SUMIFS(借出及收款!$G:$G,借出及收款!$D:$D,"&lt;="&amp;应收汇总!$B$3,借出及收款!$E:$E,应收汇总!B32,借出及收款!$M:$M,"公账范畴")-SUMIFS(借出及收款!$H:$H,借出及收款!$D:$D,"&lt;="&amp;应收汇总!$B$3,借出及收款!$E:$E,应收汇总!B32,借出及收款!$M:$M,"公账范畴"),"")</f>
        <v>0</v>
      </c>
      <c r="E32" s="105">
        <f>IFERROR(SUMIFS(借出及收款!$G:$G,借出及收款!$D:$D,"&lt;="&amp;应收汇总!$B$3,借出及收款!$E:$E,应收汇总!B32,借出及收款!$M:$M,"私账范畴")-SUMIFS(借出及收款!$H:$H,借出及收款!$D:$D,"&lt;="&amp;应收汇总!$B$3,借出及收款!$E:$E,应收汇总!B32,借出及收款!$M:$M,"私账范畴"),"")</f>
        <v>0</v>
      </c>
      <c r="F32" s="103">
        <f t="shared" si="0"/>
        <v>0</v>
      </c>
      <c r="G32" s="104">
        <f>IFERROR(SUMIFS(借出及收款!$G:$G,借出及收款!$D:$D,"&lt;="&amp;应收汇总!$B$2,借出及收款!$E:$E,应收汇总!F32)-SUMIFS(借出及收款!$H:$H,借出及收款!$D:$D,"&lt;="&amp;应收汇总!$B$2,借出及收款!$E:$E,应收汇总!F32),"")</f>
        <v>0</v>
      </c>
      <c r="H32" s="104">
        <f>IFERROR(SUMIFS(借出及收款!$G:$G,借出及收款!$D:$D,"&lt;="&amp;应收汇总!$B$2,借出及收款!$E:$E,应收汇总!F32,借出及收款!$M:$M,"公账范畴")-SUMIFS(借出及收款!$H:$H,借出及收款!$D:$D,"&lt;="&amp;应收汇总!$B$2,借出及收款!$E:$E,应收汇总!F32,借出及收款!$M:$M,"公账范畴"),"")</f>
        <v>0</v>
      </c>
      <c r="I32" s="105">
        <f>IFERROR(SUMIFS(借出及收款!$G:$G,借出及收款!$D:$D,"&lt;="&amp;应收汇总!$B$2,借出及收款!$E:$E,应收汇总!F32,借出及收款!$M:$M,"私账范畴")-SUMIFS(借出及收款!$H:$H,借出及收款!$D:$D,"&lt;="&amp;应收汇总!$B$2,借出及收款!$E:$E,应收汇总!F32,借出及收款!$M:$M,"私账范畴"),"")</f>
        <v>0</v>
      </c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</row>
    <row r="33" spans="1:24" s="97" customFormat="1" ht="17.100000000000001" customHeight="1" x14ac:dyDescent="0.2">
      <c r="A33" s="102">
        <f>参数表!V29</f>
        <v>28</v>
      </c>
      <c r="B33" s="103">
        <f>参数表!W29</f>
        <v>0</v>
      </c>
      <c r="C33" s="104">
        <f>IFERROR(SUMIFS(借出及收款!$G:$G,借出及收款!$D:$D,"&lt;="&amp;应收汇总!$B$3,借出及收款!$E:$E,应收汇总!B33)-SUMIFS(借出及收款!$H:$H,借出及收款!$D:$D,"&lt;="&amp;应收汇总!$B$3,借出及收款!$E:$E,应收汇总!B33),"")</f>
        <v>0</v>
      </c>
      <c r="D33" s="104">
        <f>IFERROR(SUMIFS(借出及收款!$G:$G,借出及收款!$D:$D,"&lt;="&amp;应收汇总!$B$3,借出及收款!$E:$E,应收汇总!B33,借出及收款!$M:$M,"公账范畴")-SUMIFS(借出及收款!$H:$H,借出及收款!$D:$D,"&lt;="&amp;应收汇总!$B$3,借出及收款!$E:$E,应收汇总!B33,借出及收款!$M:$M,"公账范畴"),"")</f>
        <v>0</v>
      </c>
      <c r="E33" s="105">
        <f>IFERROR(SUMIFS(借出及收款!$G:$G,借出及收款!$D:$D,"&lt;="&amp;应收汇总!$B$3,借出及收款!$E:$E,应收汇总!B33,借出及收款!$M:$M,"私账范畴")-SUMIFS(借出及收款!$H:$H,借出及收款!$D:$D,"&lt;="&amp;应收汇总!$B$3,借出及收款!$E:$E,应收汇总!B33,借出及收款!$M:$M,"私账范畴"),"")</f>
        <v>0</v>
      </c>
      <c r="F33" s="103">
        <f t="shared" si="0"/>
        <v>0</v>
      </c>
      <c r="G33" s="104">
        <f>IFERROR(SUMIFS(借出及收款!$G:$G,借出及收款!$D:$D,"&lt;="&amp;应收汇总!$B$2,借出及收款!$E:$E,应收汇总!F33)-SUMIFS(借出及收款!$H:$H,借出及收款!$D:$D,"&lt;="&amp;应收汇总!$B$2,借出及收款!$E:$E,应收汇总!F33),"")</f>
        <v>0</v>
      </c>
      <c r="H33" s="104">
        <f>IFERROR(SUMIFS(借出及收款!$G:$G,借出及收款!$D:$D,"&lt;="&amp;应收汇总!$B$2,借出及收款!$E:$E,应收汇总!F33,借出及收款!$M:$M,"公账范畴")-SUMIFS(借出及收款!$H:$H,借出及收款!$D:$D,"&lt;="&amp;应收汇总!$B$2,借出及收款!$E:$E,应收汇总!F33,借出及收款!$M:$M,"公账范畴"),"")</f>
        <v>0</v>
      </c>
      <c r="I33" s="105">
        <f>IFERROR(SUMIFS(借出及收款!$G:$G,借出及收款!$D:$D,"&lt;="&amp;应收汇总!$B$2,借出及收款!$E:$E,应收汇总!F33,借出及收款!$M:$M,"私账范畴")-SUMIFS(借出及收款!$H:$H,借出及收款!$D:$D,"&lt;="&amp;应收汇总!$B$2,借出及收款!$E:$E,应收汇总!F33,借出及收款!$M:$M,"私账范畴"),"")</f>
        <v>0</v>
      </c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</row>
    <row r="34" spans="1:24" s="97" customFormat="1" ht="17.100000000000001" customHeight="1" x14ac:dyDescent="0.2">
      <c r="A34" s="102">
        <f>参数表!V30</f>
        <v>29</v>
      </c>
      <c r="B34" s="103">
        <f>参数表!W30</f>
        <v>0</v>
      </c>
      <c r="C34" s="104">
        <f>IFERROR(SUMIFS(借出及收款!$G:$G,借出及收款!$D:$D,"&lt;="&amp;应收汇总!$B$3,借出及收款!$E:$E,应收汇总!B34)-SUMIFS(借出及收款!$H:$H,借出及收款!$D:$D,"&lt;="&amp;应收汇总!$B$3,借出及收款!$E:$E,应收汇总!B34),"")</f>
        <v>0</v>
      </c>
      <c r="D34" s="104">
        <f>IFERROR(SUMIFS(借出及收款!$G:$G,借出及收款!$D:$D,"&lt;="&amp;应收汇总!$B$3,借出及收款!$E:$E,应收汇总!B34,借出及收款!$M:$M,"公账范畴")-SUMIFS(借出及收款!$H:$H,借出及收款!$D:$D,"&lt;="&amp;应收汇总!$B$3,借出及收款!$E:$E,应收汇总!B34,借出及收款!$M:$M,"公账范畴"),"")</f>
        <v>0</v>
      </c>
      <c r="E34" s="105">
        <f>IFERROR(SUMIFS(借出及收款!$G:$G,借出及收款!$D:$D,"&lt;="&amp;应收汇总!$B$3,借出及收款!$E:$E,应收汇总!B34,借出及收款!$M:$M,"私账范畴")-SUMIFS(借出及收款!$H:$H,借出及收款!$D:$D,"&lt;="&amp;应收汇总!$B$3,借出及收款!$E:$E,应收汇总!B34,借出及收款!$M:$M,"私账范畴"),"")</f>
        <v>0</v>
      </c>
      <c r="F34" s="103">
        <f t="shared" si="0"/>
        <v>0</v>
      </c>
      <c r="G34" s="104">
        <f>IFERROR(SUMIFS(借出及收款!$G:$G,借出及收款!$D:$D,"&lt;="&amp;应收汇总!$B$2,借出及收款!$E:$E,应收汇总!F34)-SUMIFS(借出及收款!$H:$H,借出及收款!$D:$D,"&lt;="&amp;应收汇总!$B$2,借出及收款!$E:$E,应收汇总!F34),"")</f>
        <v>0</v>
      </c>
      <c r="H34" s="104">
        <f>IFERROR(SUMIFS(借出及收款!$G:$G,借出及收款!$D:$D,"&lt;="&amp;应收汇总!$B$2,借出及收款!$E:$E,应收汇总!F34,借出及收款!$M:$M,"公账范畴")-SUMIFS(借出及收款!$H:$H,借出及收款!$D:$D,"&lt;="&amp;应收汇总!$B$2,借出及收款!$E:$E,应收汇总!F34,借出及收款!$M:$M,"公账范畴"),"")</f>
        <v>0</v>
      </c>
      <c r="I34" s="105">
        <f>IFERROR(SUMIFS(借出及收款!$G:$G,借出及收款!$D:$D,"&lt;="&amp;应收汇总!$B$2,借出及收款!$E:$E,应收汇总!F34,借出及收款!$M:$M,"私账范畴")-SUMIFS(借出及收款!$H:$H,借出及收款!$D:$D,"&lt;="&amp;应收汇总!$B$2,借出及收款!$E:$E,应收汇总!F34,借出及收款!$M:$M,"私账范畴"),"")</f>
        <v>0</v>
      </c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</row>
    <row r="35" spans="1:24" s="97" customFormat="1" ht="17.100000000000001" customHeight="1" x14ac:dyDescent="0.2">
      <c r="A35" s="102">
        <f>参数表!V31</f>
        <v>30</v>
      </c>
      <c r="B35" s="103">
        <f>参数表!W31</f>
        <v>0</v>
      </c>
      <c r="C35" s="104">
        <f>IFERROR(SUMIFS(借出及收款!$G:$G,借出及收款!$D:$D,"&lt;="&amp;应收汇总!$B$3,借出及收款!$E:$E,应收汇总!B35)-SUMIFS(借出及收款!$H:$H,借出及收款!$D:$D,"&lt;="&amp;应收汇总!$B$3,借出及收款!$E:$E,应收汇总!B35),"")</f>
        <v>0</v>
      </c>
      <c r="D35" s="104">
        <f>IFERROR(SUMIFS(借出及收款!$G:$G,借出及收款!$D:$D,"&lt;="&amp;应收汇总!$B$3,借出及收款!$E:$E,应收汇总!B35,借出及收款!$M:$M,"公账范畴")-SUMIFS(借出及收款!$H:$H,借出及收款!$D:$D,"&lt;="&amp;应收汇总!$B$3,借出及收款!$E:$E,应收汇总!B35,借出及收款!$M:$M,"公账范畴"),"")</f>
        <v>0</v>
      </c>
      <c r="E35" s="105">
        <f>IFERROR(SUMIFS(借出及收款!$G:$G,借出及收款!$D:$D,"&lt;="&amp;应收汇总!$B$3,借出及收款!$E:$E,应收汇总!B35,借出及收款!$M:$M,"私账范畴")-SUMIFS(借出及收款!$H:$H,借出及收款!$D:$D,"&lt;="&amp;应收汇总!$B$3,借出及收款!$E:$E,应收汇总!B35,借出及收款!$M:$M,"私账范畴"),"")</f>
        <v>0</v>
      </c>
      <c r="F35" s="103">
        <f t="shared" si="0"/>
        <v>0</v>
      </c>
      <c r="G35" s="104">
        <f>IFERROR(SUMIFS(借出及收款!$G:$G,借出及收款!$D:$D,"&lt;="&amp;应收汇总!$B$2,借出及收款!$E:$E,应收汇总!F35)-SUMIFS(借出及收款!$H:$H,借出及收款!$D:$D,"&lt;="&amp;应收汇总!$B$2,借出及收款!$E:$E,应收汇总!F35),"")</f>
        <v>0</v>
      </c>
      <c r="H35" s="104">
        <f>IFERROR(SUMIFS(借出及收款!$G:$G,借出及收款!$D:$D,"&lt;="&amp;应收汇总!$B$2,借出及收款!$E:$E,应收汇总!F35,借出及收款!$M:$M,"公账范畴")-SUMIFS(借出及收款!$H:$H,借出及收款!$D:$D,"&lt;="&amp;应收汇总!$B$2,借出及收款!$E:$E,应收汇总!F35,借出及收款!$M:$M,"公账范畴"),"")</f>
        <v>0</v>
      </c>
      <c r="I35" s="105">
        <f>IFERROR(SUMIFS(借出及收款!$G:$G,借出及收款!$D:$D,"&lt;="&amp;应收汇总!$B$2,借出及收款!$E:$E,应收汇总!F35,借出及收款!$M:$M,"私账范畴")-SUMIFS(借出及收款!$H:$H,借出及收款!$D:$D,"&lt;="&amp;应收汇总!$B$2,借出及收款!$E:$E,应收汇总!F35,借出及收款!$M:$M,"私账范畴"),"")</f>
        <v>0</v>
      </c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</row>
    <row r="36" spans="1:24" s="97" customFormat="1" ht="17.100000000000001" customHeight="1" x14ac:dyDescent="0.2">
      <c r="A36" s="102">
        <f>参数表!V32</f>
        <v>31</v>
      </c>
      <c r="B36" s="103">
        <f>参数表!W32</f>
        <v>0</v>
      </c>
      <c r="C36" s="104">
        <f>IFERROR(SUMIFS(借出及收款!$G:$G,借出及收款!$D:$D,"&lt;="&amp;应收汇总!$B$3,借出及收款!$E:$E,应收汇总!B36)-SUMIFS(借出及收款!$H:$H,借出及收款!$D:$D,"&lt;="&amp;应收汇总!$B$3,借出及收款!$E:$E,应收汇总!B36),"")</f>
        <v>0</v>
      </c>
      <c r="D36" s="104">
        <f>IFERROR(SUMIFS(借出及收款!$G:$G,借出及收款!$D:$D,"&lt;="&amp;应收汇总!$B$3,借出及收款!$E:$E,应收汇总!B36,借出及收款!$M:$M,"公账范畴")-SUMIFS(借出及收款!$H:$H,借出及收款!$D:$D,"&lt;="&amp;应收汇总!$B$3,借出及收款!$E:$E,应收汇总!B36,借出及收款!$M:$M,"公账范畴"),"")</f>
        <v>0</v>
      </c>
      <c r="E36" s="105">
        <f>IFERROR(SUMIFS(借出及收款!$G:$G,借出及收款!$D:$D,"&lt;="&amp;应收汇总!$B$3,借出及收款!$E:$E,应收汇总!B36,借出及收款!$M:$M,"私账范畴")-SUMIFS(借出及收款!$H:$H,借出及收款!$D:$D,"&lt;="&amp;应收汇总!$B$3,借出及收款!$E:$E,应收汇总!B36,借出及收款!$M:$M,"私账范畴"),"")</f>
        <v>0</v>
      </c>
      <c r="F36" s="103">
        <f t="shared" si="0"/>
        <v>0</v>
      </c>
      <c r="G36" s="104">
        <f>IFERROR(SUMIFS(借出及收款!$G:$G,借出及收款!$D:$D,"&lt;="&amp;应收汇总!$B$2,借出及收款!$E:$E,应收汇总!F36)-SUMIFS(借出及收款!$H:$H,借出及收款!$D:$D,"&lt;="&amp;应收汇总!$B$2,借出及收款!$E:$E,应收汇总!F36),"")</f>
        <v>0</v>
      </c>
      <c r="H36" s="104">
        <f>IFERROR(SUMIFS(借出及收款!$G:$G,借出及收款!$D:$D,"&lt;="&amp;应收汇总!$B$2,借出及收款!$E:$E,应收汇总!F36,借出及收款!$M:$M,"公账范畴")-SUMIFS(借出及收款!$H:$H,借出及收款!$D:$D,"&lt;="&amp;应收汇总!$B$2,借出及收款!$E:$E,应收汇总!F36,借出及收款!$M:$M,"公账范畴"),"")</f>
        <v>0</v>
      </c>
      <c r="I36" s="105">
        <f>IFERROR(SUMIFS(借出及收款!$G:$G,借出及收款!$D:$D,"&lt;="&amp;应收汇总!$B$2,借出及收款!$E:$E,应收汇总!F36,借出及收款!$M:$M,"私账范畴")-SUMIFS(借出及收款!$H:$H,借出及收款!$D:$D,"&lt;="&amp;应收汇总!$B$2,借出及收款!$E:$E,应收汇总!F36,借出及收款!$M:$M,"私账范畴"),"")</f>
        <v>0</v>
      </c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</row>
    <row r="37" spans="1:24" s="97" customFormat="1" ht="17.100000000000001" customHeight="1" x14ac:dyDescent="0.2">
      <c r="A37" s="102">
        <f>参数表!V33</f>
        <v>32</v>
      </c>
      <c r="B37" s="103">
        <f>参数表!W33</f>
        <v>0</v>
      </c>
      <c r="C37" s="104">
        <f>IFERROR(SUMIFS(借出及收款!$G:$G,借出及收款!$D:$D,"&lt;="&amp;应收汇总!$B$3,借出及收款!$E:$E,应收汇总!B37)-SUMIFS(借出及收款!$H:$H,借出及收款!$D:$D,"&lt;="&amp;应收汇总!$B$3,借出及收款!$E:$E,应收汇总!B37),"")</f>
        <v>0</v>
      </c>
      <c r="D37" s="104">
        <f>IFERROR(SUMIFS(借出及收款!$G:$G,借出及收款!$D:$D,"&lt;="&amp;应收汇总!$B$3,借出及收款!$E:$E,应收汇总!B37,借出及收款!$M:$M,"公账范畴")-SUMIFS(借出及收款!$H:$H,借出及收款!$D:$D,"&lt;="&amp;应收汇总!$B$3,借出及收款!$E:$E,应收汇总!B37,借出及收款!$M:$M,"公账范畴"),"")</f>
        <v>0</v>
      </c>
      <c r="E37" s="105">
        <f>IFERROR(SUMIFS(借出及收款!$G:$G,借出及收款!$D:$D,"&lt;="&amp;应收汇总!$B$3,借出及收款!$E:$E,应收汇总!B37,借出及收款!$M:$M,"私账范畴")-SUMIFS(借出及收款!$H:$H,借出及收款!$D:$D,"&lt;="&amp;应收汇总!$B$3,借出及收款!$E:$E,应收汇总!B37,借出及收款!$M:$M,"私账范畴"),"")</f>
        <v>0</v>
      </c>
      <c r="F37" s="103">
        <f t="shared" si="0"/>
        <v>0</v>
      </c>
      <c r="G37" s="104">
        <f>IFERROR(SUMIFS(借出及收款!$G:$G,借出及收款!$D:$D,"&lt;="&amp;应收汇总!$B$2,借出及收款!$E:$E,应收汇总!F37)-SUMIFS(借出及收款!$H:$H,借出及收款!$D:$D,"&lt;="&amp;应收汇总!$B$2,借出及收款!$E:$E,应收汇总!F37),"")</f>
        <v>0</v>
      </c>
      <c r="H37" s="104">
        <f>IFERROR(SUMIFS(借出及收款!$G:$G,借出及收款!$D:$D,"&lt;="&amp;应收汇总!$B$2,借出及收款!$E:$E,应收汇总!F37,借出及收款!$M:$M,"公账范畴")-SUMIFS(借出及收款!$H:$H,借出及收款!$D:$D,"&lt;="&amp;应收汇总!$B$2,借出及收款!$E:$E,应收汇总!F37,借出及收款!$M:$M,"公账范畴"),"")</f>
        <v>0</v>
      </c>
      <c r="I37" s="105">
        <f>IFERROR(SUMIFS(借出及收款!$G:$G,借出及收款!$D:$D,"&lt;="&amp;应收汇总!$B$2,借出及收款!$E:$E,应收汇总!F37,借出及收款!$M:$M,"私账范畴")-SUMIFS(借出及收款!$H:$H,借出及收款!$D:$D,"&lt;="&amp;应收汇总!$B$2,借出及收款!$E:$E,应收汇总!F37,借出及收款!$M:$M,"私账范畴"),"")</f>
        <v>0</v>
      </c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</row>
    <row r="38" spans="1:24" s="97" customFormat="1" ht="17.100000000000001" customHeight="1" x14ac:dyDescent="0.2">
      <c r="A38" s="102">
        <f>参数表!V34</f>
        <v>33</v>
      </c>
      <c r="B38" s="103">
        <f>参数表!W34</f>
        <v>0</v>
      </c>
      <c r="C38" s="104">
        <f>IFERROR(SUMIFS(借出及收款!$G:$G,借出及收款!$D:$D,"&lt;="&amp;应收汇总!$B$3,借出及收款!$E:$E,应收汇总!B38)-SUMIFS(借出及收款!$H:$H,借出及收款!$D:$D,"&lt;="&amp;应收汇总!$B$3,借出及收款!$E:$E,应收汇总!B38),"")</f>
        <v>0</v>
      </c>
      <c r="D38" s="104">
        <f>IFERROR(SUMIFS(借出及收款!$G:$G,借出及收款!$D:$D,"&lt;="&amp;应收汇总!$B$3,借出及收款!$E:$E,应收汇总!B38,借出及收款!$M:$M,"公账范畴")-SUMIFS(借出及收款!$H:$H,借出及收款!$D:$D,"&lt;="&amp;应收汇总!$B$3,借出及收款!$E:$E,应收汇总!B38,借出及收款!$M:$M,"公账范畴"),"")</f>
        <v>0</v>
      </c>
      <c r="E38" s="105">
        <f>IFERROR(SUMIFS(借出及收款!$G:$G,借出及收款!$D:$D,"&lt;="&amp;应收汇总!$B$3,借出及收款!$E:$E,应收汇总!B38,借出及收款!$M:$M,"私账范畴")-SUMIFS(借出及收款!$H:$H,借出及收款!$D:$D,"&lt;="&amp;应收汇总!$B$3,借出及收款!$E:$E,应收汇总!B38,借出及收款!$M:$M,"私账范畴"),"")</f>
        <v>0</v>
      </c>
      <c r="F38" s="103">
        <f t="shared" si="0"/>
        <v>0</v>
      </c>
      <c r="G38" s="104">
        <f>IFERROR(SUMIFS(借出及收款!$G:$G,借出及收款!$D:$D,"&lt;="&amp;应收汇总!$B$2,借出及收款!$E:$E,应收汇总!F38)-SUMIFS(借出及收款!$H:$H,借出及收款!$D:$D,"&lt;="&amp;应收汇总!$B$2,借出及收款!$E:$E,应收汇总!F38),"")</f>
        <v>0</v>
      </c>
      <c r="H38" s="104">
        <f>IFERROR(SUMIFS(借出及收款!$G:$G,借出及收款!$D:$D,"&lt;="&amp;应收汇总!$B$2,借出及收款!$E:$E,应收汇总!F38,借出及收款!$M:$M,"公账范畴")-SUMIFS(借出及收款!$H:$H,借出及收款!$D:$D,"&lt;="&amp;应收汇总!$B$2,借出及收款!$E:$E,应收汇总!F38,借出及收款!$M:$M,"公账范畴"),"")</f>
        <v>0</v>
      </c>
      <c r="I38" s="105">
        <f>IFERROR(SUMIFS(借出及收款!$G:$G,借出及收款!$D:$D,"&lt;="&amp;应收汇总!$B$2,借出及收款!$E:$E,应收汇总!F38,借出及收款!$M:$M,"私账范畴")-SUMIFS(借出及收款!$H:$H,借出及收款!$D:$D,"&lt;="&amp;应收汇总!$B$2,借出及收款!$E:$E,应收汇总!F38,借出及收款!$M:$M,"私账范畴"),"")</f>
        <v>0</v>
      </c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s="97" customFormat="1" ht="17.100000000000001" customHeight="1" x14ac:dyDescent="0.2">
      <c r="A39" s="102">
        <f>参数表!V35</f>
        <v>34</v>
      </c>
      <c r="B39" s="103">
        <f>参数表!W35</f>
        <v>0</v>
      </c>
      <c r="C39" s="104">
        <f>IFERROR(SUMIFS(借出及收款!$G:$G,借出及收款!$D:$D,"&lt;="&amp;应收汇总!$B$3,借出及收款!$E:$E,应收汇总!B39)-SUMIFS(借出及收款!$H:$H,借出及收款!$D:$D,"&lt;="&amp;应收汇总!$B$3,借出及收款!$E:$E,应收汇总!B39),"")</f>
        <v>0</v>
      </c>
      <c r="D39" s="104">
        <f>IFERROR(SUMIFS(借出及收款!$G:$G,借出及收款!$D:$D,"&lt;="&amp;应收汇总!$B$3,借出及收款!$E:$E,应收汇总!B39,借出及收款!$M:$M,"公账范畴")-SUMIFS(借出及收款!$H:$H,借出及收款!$D:$D,"&lt;="&amp;应收汇总!$B$3,借出及收款!$E:$E,应收汇总!B39,借出及收款!$M:$M,"公账范畴"),"")</f>
        <v>0</v>
      </c>
      <c r="E39" s="105">
        <f>IFERROR(SUMIFS(借出及收款!$G:$G,借出及收款!$D:$D,"&lt;="&amp;应收汇总!$B$3,借出及收款!$E:$E,应收汇总!B39,借出及收款!$M:$M,"私账范畴")-SUMIFS(借出及收款!$H:$H,借出及收款!$D:$D,"&lt;="&amp;应收汇总!$B$3,借出及收款!$E:$E,应收汇总!B39,借出及收款!$M:$M,"私账范畴"),"")</f>
        <v>0</v>
      </c>
      <c r="F39" s="103">
        <f t="shared" si="0"/>
        <v>0</v>
      </c>
      <c r="G39" s="104">
        <f>IFERROR(SUMIFS(借出及收款!$G:$G,借出及收款!$D:$D,"&lt;="&amp;应收汇总!$B$2,借出及收款!$E:$E,应收汇总!F39)-SUMIFS(借出及收款!$H:$H,借出及收款!$D:$D,"&lt;="&amp;应收汇总!$B$2,借出及收款!$E:$E,应收汇总!F39),"")</f>
        <v>0</v>
      </c>
      <c r="H39" s="104">
        <f>IFERROR(SUMIFS(借出及收款!$G:$G,借出及收款!$D:$D,"&lt;="&amp;应收汇总!$B$2,借出及收款!$E:$E,应收汇总!F39,借出及收款!$M:$M,"公账范畴")-SUMIFS(借出及收款!$H:$H,借出及收款!$D:$D,"&lt;="&amp;应收汇总!$B$2,借出及收款!$E:$E,应收汇总!F39,借出及收款!$M:$M,"公账范畴"),"")</f>
        <v>0</v>
      </c>
      <c r="I39" s="105">
        <f>IFERROR(SUMIFS(借出及收款!$G:$G,借出及收款!$D:$D,"&lt;="&amp;应收汇总!$B$2,借出及收款!$E:$E,应收汇总!F39,借出及收款!$M:$M,"私账范畴")-SUMIFS(借出及收款!$H:$H,借出及收款!$D:$D,"&lt;="&amp;应收汇总!$B$2,借出及收款!$E:$E,应收汇总!F39,借出及收款!$M:$M,"私账范畴"),"")</f>
        <v>0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</row>
    <row r="40" spans="1:24" s="97" customFormat="1" ht="17.100000000000001" customHeight="1" x14ac:dyDescent="0.2">
      <c r="A40" s="102">
        <f>参数表!V36</f>
        <v>35</v>
      </c>
      <c r="B40" s="103">
        <f>参数表!W36</f>
        <v>0</v>
      </c>
      <c r="C40" s="104">
        <f>IFERROR(SUMIFS(借出及收款!$G:$G,借出及收款!$D:$D,"&lt;="&amp;应收汇总!$B$3,借出及收款!$E:$E,应收汇总!B40)-SUMIFS(借出及收款!$H:$H,借出及收款!$D:$D,"&lt;="&amp;应收汇总!$B$3,借出及收款!$E:$E,应收汇总!B40),"")</f>
        <v>0</v>
      </c>
      <c r="D40" s="104">
        <f>IFERROR(SUMIFS(借出及收款!$G:$G,借出及收款!$D:$D,"&lt;="&amp;应收汇总!$B$3,借出及收款!$E:$E,应收汇总!B40,借出及收款!$M:$M,"公账范畴")-SUMIFS(借出及收款!$H:$H,借出及收款!$D:$D,"&lt;="&amp;应收汇总!$B$3,借出及收款!$E:$E,应收汇总!B40,借出及收款!$M:$M,"公账范畴"),"")</f>
        <v>0</v>
      </c>
      <c r="E40" s="105">
        <f>IFERROR(SUMIFS(借出及收款!$G:$G,借出及收款!$D:$D,"&lt;="&amp;应收汇总!$B$3,借出及收款!$E:$E,应收汇总!B40,借出及收款!$M:$M,"私账范畴")-SUMIFS(借出及收款!$H:$H,借出及收款!$D:$D,"&lt;="&amp;应收汇总!$B$3,借出及收款!$E:$E,应收汇总!B40,借出及收款!$M:$M,"私账范畴"),"")</f>
        <v>0</v>
      </c>
      <c r="F40" s="103">
        <f t="shared" si="0"/>
        <v>0</v>
      </c>
      <c r="G40" s="104">
        <f>IFERROR(SUMIFS(借出及收款!$G:$G,借出及收款!$D:$D,"&lt;="&amp;应收汇总!$B$2,借出及收款!$E:$E,应收汇总!F40)-SUMIFS(借出及收款!$H:$H,借出及收款!$D:$D,"&lt;="&amp;应收汇总!$B$2,借出及收款!$E:$E,应收汇总!F40),"")</f>
        <v>0</v>
      </c>
      <c r="H40" s="104">
        <f>IFERROR(SUMIFS(借出及收款!$G:$G,借出及收款!$D:$D,"&lt;="&amp;应收汇总!$B$2,借出及收款!$E:$E,应收汇总!F40,借出及收款!$M:$M,"公账范畴")-SUMIFS(借出及收款!$H:$H,借出及收款!$D:$D,"&lt;="&amp;应收汇总!$B$2,借出及收款!$E:$E,应收汇总!F40,借出及收款!$M:$M,"公账范畴"),"")</f>
        <v>0</v>
      </c>
      <c r="I40" s="105">
        <f>IFERROR(SUMIFS(借出及收款!$G:$G,借出及收款!$D:$D,"&lt;="&amp;应收汇总!$B$2,借出及收款!$E:$E,应收汇总!F40,借出及收款!$M:$M,"私账范畴")-SUMIFS(借出及收款!$H:$H,借出及收款!$D:$D,"&lt;="&amp;应收汇总!$B$2,借出及收款!$E:$E,应收汇总!F40,借出及收款!$M:$M,"私账范畴"),"")</f>
        <v>0</v>
      </c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</row>
    <row r="41" spans="1:24" s="97" customFormat="1" ht="17.100000000000001" customHeight="1" x14ac:dyDescent="0.2">
      <c r="A41" s="102">
        <f>参数表!V37</f>
        <v>36</v>
      </c>
      <c r="B41" s="103">
        <f>参数表!W37</f>
        <v>0</v>
      </c>
      <c r="C41" s="104">
        <f>IFERROR(SUMIFS(借出及收款!$G:$G,借出及收款!$D:$D,"&lt;="&amp;应收汇总!$B$3,借出及收款!$E:$E,应收汇总!B41)-SUMIFS(借出及收款!$H:$H,借出及收款!$D:$D,"&lt;="&amp;应收汇总!$B$3,借出及收款!$E:$E,应收汇总!B41),"")</f>
        <v>0</v>
      </c>
      <c r="D41" s="104">
        <f>IFERROR(SUMIFS(借出及收款!$G:$G,借出及收款!$D:$D,"&lt;="&amp;应收汇总!$B$3,借出及收款!$E:$E,应收汇总!B41,借出及收款!$M:$M,"公账范畴")-SUMIFS(借出及收款!$H:$H,借出及收款!$D:$D,"&lt;="&amp;应收汇总!$B$3,借出及收款!$E:$E,应收汇总!B41,借出及收款!$M:$M,"公账范畴"),"")</f>
        <v>0</v>
      </c>
      <c r="E41" s="105">
        <f>IFERROR(SUMIFS(借出及收款!$G:$G,借出及收款!$D:$D,"&lt;="&amp;应收汇总!$B$3,借出及收款!$E:$E,应收汇总!B41,借出及收款!$M:$M,"私账范畴")-SUMIFS(借出及收款!$H:$H,借出及收款!$D:$D,"&lt;="&amp;应收汇总!$B$3,借出及收款!$E:$E,应收汇总!B41,借出及收款!$M:$M,"私账范畴"),"")</f>
        <v>0</v>
      </c>
      <c r="F41" s="103">
        <f t="shared" si="0"/>
        <v>0</v>
      </c>
      <c r="G41" s="104">
        <f>IFERROR(SUMIFS(借出及收款!$G:$G,借出及收款!$D:$D,"&lt;="&amp;应收汇总!$B$2,借出及收款!$E:$E,应收汇总!F41)-SUMIFS(借出及收款!$H:$H,借出及收款!$D:$D,"&lt;="&amp;应收汇总!$B$2,借出及收款!$E:$E,应收汇总!F41),"")</f>
        <v>0</v>
      </c>
      <c r="H41" s="104">
        <f>IFERROR(SUMIFS(借出及收款!$G:$G,借出及收款!$D:$D,"&lt;="&amp;应收汇总!$B$2,借出及收款!$E:$E,应收汇总!F41,借出及收款!$M:$M,"公账范畴")-SUMIFS(借出及收款!$H:$H,借出及收款!$D:$D,"&lt;="&amp;应收汇总!$B$2,借出及收款!$E:$E,应收汇总!F41,借出及收款!$M:$M,"公账范畴"),"")</f>
        <v>0</v>
      </c>
      <c r="I41" s="105">
        <f>IFERROR(SUMIFS(借出及收款!$G:$G,借出及收款!$D:$D,"&lt;="&amp;应收汇总!$B$2,借出及收款!$E:$E,应收汇总!F41,借出及收款!$M:$M,"私账范畴")-SUMIFS(借出及收款!$H:$H,借出及收款!$D:$D,"&lt;="&amp;应收汇总!$B$2,借出及收款!$E:$E,应收汇总!F41,借出及收款!$M:$M,"私账范畴"),"")</f>
        <v>0</v>
      </c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</row>
    <row r="42" spans="1:24" s="97" customFormat="1" ht="17.100000000000001" customHeight="1" x14ac:dyDescent="0.2">
      <c r="A42" s="102">
        <f>参数表!V38</f>
        <v>37</v>
      </c>
      <c r="B42" s="103">
        <f>参数表!W38</f>
        <v>0</v>
      </c>
      <c r="C42" s="104">
        <f>IFERROR(SUMIFS(借出及收款!$G:$G,借出及收款!$D:$D,"&lt;="&amp;应收汇总!$B$3,借出及收款!$E:$E,应收汇总!B42)-SUMIFS(借出及收款!$H:$H,借出及收款!$D:$D,"&lt;="&amp;应收汇总!$B$3,借出及收款!$E:$E,应收汇总!B42),"")</f>
        <v>0</v>
      </c>
      <c r="D42" s="104">
        <f>IFERROR(SUMIFS(借出及收款!$G:$G,借出及收款!$D:$D,"&lt;="&amp;应收汇总!$B$3,借出及收款!$E:$E,应收汇总!B42,借出及收款!$M:$M,"公账范畴")-SUMIFS(借出及收款!$H:$H,借出及收款!$D:$D,"&lt;="&amp;应收汇总!$B$3,借出及收款!$E:$E,应收汇总!B42,借出及收款!$M:$M,"公账范畴"),"")</f>
        <v>0</v>
      </c>
      <c r="E42" s="105">
        <f>IFERROR(SUMIFS(借出及收款!$G:$G,借出及收款!$D:$D,"&lt;="&amp;应收汇总!$B$3,借出及收款!$E:$E,应收汇总!B42,借出及收款!$M:$M,"私账范畴")-SUMIFS(借出及收款!$H:$H,借出及收款!$D:$D,"&lt;="&amp;应收汇总!$B$3,借出及收款!$E:$E,应收汇总!B42,借出及收款!$M:$M,"私账范畴"),"")</f>
        <v>0</v>
      </c>
      <c r="F42" s="103">
        <f t="shared" si="0"/>
        <v>0</v>
      </c>
      <c r="G42" s="104">
        <f>IFERROR(SUMIFS(借出及收款!$G:$G,借出及收款!$D:$D,"&lt;="&amp;应收汇总!$B$2,借出及收款!$E:$E,应收汇总!F42)-SUMIFS(借出及收款!$H:$H,借出及收款!$D:$D,"&lt;="&amp;应收汇总!$B$2,借出及收款!$E:$E,应收汇总!F42),"")</f>
        <v>0</v>
      </c>
      <c r="H42" s="104">
        <f>IFERROR(SUMIFS(借出及收款!$G:$G,借出及收款!$D:$D,"&lt;="&amp;应收汇总!$B$2,借出及收款!$E:$E,应收汇总!F42,借出及收款!$M:$M,"公账范畴")-SUMIFS(借出及收款!$H:$H,借出及收款!$D:$D,"&lt;="&amp;应收汇总!$B$2,借出及收款!$E:$E,应收汇总!F42,借出及收款!$M:$M,"公账范畴"),"")</f>
        <v>0</v>
      </c>
      <c r="I42" s="105">
        <f>IFERROR(SUMIFS(借出及收款!$G:$G,借出及收款!$D:$D,"&lt;="&amp;应收汇总!$B$2,借出及收款!$E:$E,应收汇总!F42,借出及收款!$M:$M,"私账范畴")-SUMIFS(借出及收款!$H:$H,借出及收款!$D:$D,"&lt;="&amp;应收汇总!$B$2,借出及收款!$E:$E,应收汇总!F42,借出及收款!$M:$M,"私账范畴"),"")</f>
        <v>0</v>
      </c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</row>
    <row r="43" spans="1:24" s="97" customFormat="1" ht="17.100000000000001" customHeight="1" x14ac:dyDescent="0.2">
      <c r="A43" s="102">
        <f>参数表!V39</f>
        <v>38</v>
      </c>
      <c r="B43" s="103">
        <f>参数表!W39</f>
        <v>0</v>
      </c>
      <c r="C43" s="104">
        <f>IFERROR(SUMIFS(借出及收款!$G:$G,借出及收款!$D:$D,"&lt;="&amp;应收汇总!$B$3,借出及收款!$E:$E,应收汇总!B43)-SUMIFS(借出及收款!$H:$H,借出及收款!$D:$D,"&lt;="&amp;应收汇总!$B$3,借出及收款!$E:$E,应收汇总!B43),"")</f>
        <v>0</v>
      </c>
      <c r="D43" s="104">
        <f>IFERROR(SUMIFS(借出及收款!$G:$G,借出及收款!$D:$D,"&lt;="&amp;应收汇总!$B$3,借出及收款!$E:$E,应收汇总!B43,借出及收款!$M:$M,"公账范畴")-SUMIFS(借出及收款!$H:$H,借出及收款!$D:$D,"&lt;="&amp;应收汇总!$B$3,借出及收款!$E:$E,应收汇总!B43,借出及收款!$M:$M,"公账范畴"),"")</f>
        <v>0</v>
      </c>
      <c r="E43" s="105">
        <f>IFERROR(SUMIFS(借出及收款!$G:$G,借出及收款!$D:$D,"&lt;="&amp;应收汇总!$B$3,借出及收款!$E:$E,应收汇总!B43,借出及收款!$M:$M,"私账范畴")-SUMIFS(借出及收款!$H:$H,借出及收款!$D:$D,"&lt;="&amp;应收汇总!$B$3,借出及收款!$E:$E,应收汇总!B43,借出及收款!$M:$M,"私账范畴"),"")</f>
        <v>0</v>
      </c>
      <c r="F43" s="103">
        <f t="shared" si="0"/>
        <v>0</v>
      </c>
      <c r="G43" s="104">
        <f>IFERROR(SUMIFS(借出及收款!$G:$G,借出及收款!$D:$D,"&lt;="&amp;应收汇总!$B$2,借出及收款!$E:$E,应收汇总!F43)-SUMIFS(借出及收款!$H:$H,借出及收款!$D:$D,"&lt;="&amp;应收汇总!$B$2,借出及收款!$E:$E,应收汇总!F43),"")</f>
        <v>0</v>
      </c>
      <c r="H43" s="104">
        <f>IFERROR(SUMIFS(借出及收款!$G:$G,借出及收款!$D:$D,"&lt;="&amp;应收汇总!$B$2,借出及收款!$E:$E,应收汇总!F43,借出及收款!$M:$M,"公账范畴")-SUMIFS(借出及收款!$H:$H,借出及收款!$D:$D,"&lt;="&amp;应收汇总!$B$2,借出及收款!$E:$E,应收汇总!F43,借出及收款!$M:$M,"公账范畴"),"")</f>
        <v>0</v>
      </c>
      <c r="I43" s="105">
        <f>IFERROR(SUMIFS(借出及收款!$G:$G,借出及收款!$D:$D,"&lt;="&amp;应收汇总!$B$2,借出及收款!$E:$E,应收汇总!F43,借出及收款!$M:$M,"私账范畴")-SUMIFS(借出及收款!$H:$H,借出及收款!$D:$D,"&lt;="&amp;应收汇总!$B$2,借出及收款!$E:$E,应收汇总!F43,借出及收款!$M:$M,"私账范畴"),"")</f>
        <v>0</v>
      </c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</row>
    <row r="44" spans="1:24" s="97" customFormat="1" ht="17.100000000000001" customHeight="1" x14ac:dyDescent="0.2">
      <c r="A44" s="102">
        <f>参数表!V40</f>
        <v>39</v>
      </c>
      <c r="B44" s="103">
        <f>参数表!W40</f>
        <v>0</v>
      </c>
      <c r="C44" s="104">
        <f>IFERROR(SUMIFS(借出及收款!$G:$G,借出及收款!$D:$D,"&lt;="&amp;应收汇总!$B$3,借出及收款!$E:$E,应收汇总!B44)-SUMIFS(借出及收款!$H:$H,借出及收款!$D:$D,"&lt;="&amp;应收汇总!$B$3,借出及收款!$E:$E,应收汇总!B44),"")</f>
        <v>0</v>
      </c>
      <c r="D44" s="104">
        <f>IFERROR(SUMIFS(借出及收款!$G:$G,借出及收款!$D:$D,"&lt;="&amp;应收汇总!$B$3,借出及收款!$E:$E,应收汇总!B44,借出及收款!$M:$M,"公账范畴")-SUMIFS(借出及收款!$H:$H,借出及收款!$D:$D,"&lt;="&amp;应收汇总!$B$3,借出及收款!$E:$E,应收汇总!B44,借出及收款!$M:$M,"公账范畴"),"")</f>
        <v>0</v>
      </c>
      <c r="E44" s="105">
        <f>IFERROR(SUMIFS(借出及收款!$G:$G,借出及收款!$D:$D,"&lt;="&amp;应收汇总!$B$3,借出及收款!$E:$E,应收汇总!B44,借出及收款!$M:$M,"私账范畴")-SUMIFS(借出及收款!$H:$H,借出及收款!$D:$D,"&lt;="&amp;应收汇总!$B$3,借出及收款!$E:$E,应收汇总!B44,借出及收款!$M:$M,"私账范畴"),"")</f>
        <v>0</v>
      </c>
      <c r="F44" s="103">
        <f t="shared" si="0"/>
        <v>0</v>
      </c>
      <c r="G44" s="104">
        <f>IFERROR(SUMIFS(借出及收款!$G:$G,借出及收款!$D:$D,"&lt;="&amp;应收汇总!$B$2,借出及收款!$E:$E,应收汇总!F44)-SUMIFS(借出及收款!$H:$H,借出及收款!$D:$D,"&lt;="&amp;应收汇总!$B$2,借出及收款!$E:$E,应收汇总!F44),"")</f>
        <v>0</v>
      </c>
      <c r="H44" s="104">
        <f>IFERROR(SUMIFS(借出及收款!$G:$G,借出及收款!$D:$D,"&lt;="&amp;应收汇总!$B$2,借出及收款!$E:$E,应收汇总!F44,借出及收款!$M:$M,"公账范畴")-SUMIFS(借出及收款!$H:$H,借出及收款!$D:$D,"&lt;="&amp;应收汇总!$B$2,借出及收款!$E:$E,应收汇总!F44,借出及收款!$M:$M,"公账范畴"),"")</f>
        <v>0</v>
      </c>
      <c r="I44" s="105">
        <f>IFERROR(SUMIFS(借出及收款!$G:$G,借出及收款!$D:$D,"&lt;="&amp;应收汇总!$B$2,借出及收款!$E:$E,应收汇总!F44,借出及收款!$M:$M,"私账范畴")-SUMIFS(借出及收款!$H:$H,借出及收款!$D:$D,"&lt;="&amp;应收汇总!$B$2,借出及收款!$E:$E,应收汇总!F44,借出及收款!$M:$M,"私账范畴"),"")</f>
        <v>0</v>
      </c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</row>
    <row r="45" spans="1:24" s="97" customFormat="1" ht="17.100000000000001" customHeight="1" x14ac:dyDescent="0.2">
      <c r="A45" s="106">
        <f>参数表!V41</f>
        <v>40</v>
      </c>
      <c r="B45" s="107">
        <f>参数表!W41</f>
        <v>0</v>
      </c>
      <c r="C45" s="108">
        <f>IFERROR(SUMIFS(借出及收款!$G:$G,借出及收款!$D:$D,"&lt;="&amp;应收汇总!$B$3,借出及收款!$E:$E,应收汇总!B45)-SUMIFS(借出及收款!$H:$H,借出及收款!$D:$D,"&lt;="&amp;应收汇总!$B$3,借出及收款!$E:$E,应收汇总!B45),"")</f>
        <v>0</v>
      </c>
      <c r="D45" s="108">
        <f>IFERROR(SUMIFS(借出及收款!$G:$G,借出及收款!$D:$D,"&lt;="&amp;应收汇总!$B$3,借出及收款!$E:$E,应收汇总!B45,借出及收款!$M:$M,"公账范畴")-SUMIFS(借出及收款!$H:$H,借出及收款!$D:$D,"&lt;="&amp;应收汇总!$B$3,借出及收款!$E:$E,应收汇总!B45,借出及收款!$M:$M,"公账范畴"),"")</f>
        <v>0</v>
      </c>
      <c r="E45" s="109">
        <f>IFERROR(SUMIFS(借出及收款!$G:$G,借出及收款!$D:$D,"&lt;="&amp;应收汇总!$B$3,借出及收款!$E:$E,应收汇总!B45,借出及收款!$M:$M,"私账范畴")-SUMIFS(借出及收款!$H:$H,借出及收款!$D:$D,"&lt;="&amp;应收汇总!$B$3,借出及收款!$E:$E,应收汇总!B45,借出及收款!$M:$M,"私账范畴"),"")</f>
        <v>0</v>
      </c>
      <c r="F45" s="107">
        <f t="shared" si="0"/>
        <v>0</v>
      </c>
      <c r="G45" s="108">
        <f>IFERROR(SUMIFS(借出及收款!$G:$G,借出及收款!$D:$D,"&lt;="&amp;应收汇总!$B$2,借出及收款!$E:$E,应收汇总!F45)-SUMIFS(借出及收款!$H:$H,借出及收款!$D:$D,"&lt;="&amp;应收汇总!$B$2,借出及收款!$E:$E,应收汇总!F45),"")</f>
        <v>0</v>
      </c>
      <c r="H45" s="108">
        <f>IFERROR(SUMIFS(借出及收款!$G:$G,借出及收款!$D:$D,"&lt;="&amp;应收汇总!$B$2,借出及收款!$E:$E,应收汇总!F45,借出及收款!$M:$M,"公账范畴")-SUMIFS(借出及收款!$H:$H,借出及收款!$D:$D,"&lt;="&amp;应收汇总!$B$2,借出及收款!$E:$E,应收汇总!F45,借出及收款!$M:$M,"公账范畴"),"")</f>
        <v>0</v>
      </c>
      <c r="I45" s="109">
        <f>IFERROR(SUMIFS(借出及收款!$G:$G,借出及收款!$D:$D,"&lt;="&amp;应收汇总!$B$2,借出及收款!$E:$E,应收汇总!F45,借出及收款!$M:$M,"私账范畴")-SUMIFS(借出及收款!$H:$H,借出及收款!$D:$D,"&lt;="&amp;应收汇总!$B$2,借出及收款!$E:$E,应收汇总!F45,借出及收款!$M:$M,"私账范畴"),"")</f>
        <v>0</v>
      </c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</row>
  </sheetData>
  <mergeCells count="1">
    <mergeCell ref="A1:E1"/>
  </mergeCells>
  <phoneticPr fontId="29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85"/>
  <sheetViews>
    <sheetView topLeftCell="A79" workbookViewId="0">
      <selection activeCell="S6" sqref="S6"/>
    </sheetView>
  </sheetViews>
  <sheetFormatPr defaultColWidth="8.625" defaultRowHeight="14.25" x14ac:dyDescent="0.2"/>
  <cols>
    <col min="1" max="1" width="5.625" style="51" customWidth="1"/>
    <col min="2" max="2" width="15.25" style="52" customWidth="1"/>
    <col min="3" max="14" width="5.625" style="53" customWidth="1"/>
    <col min="15" max="15" width="43.625" style="53" customWidth="1"/>
    <col min="16" max="16" width="5.625" style="54" customWidth="1"/>
    <col min="17" max="26" width="8.625" style="54"/>
    <col min="27" max="16384" width="8.625" style="55"/>
  </cols>
  <sheetData>
    <row r="1" spans="1:26" s="48" customFormat="1" ht="30" customHeight="1" x14ac:dyDescent="0.2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 s="49" customFormat="1" ht="20.100000000000001" customHeight="1" x14ac:dyDescent="0.2">
      <c r="A2" s="56">
        <v>1</v>
      </c>
      <c r="B2" s="57" t="s">
        <v>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ht="35.1" customHeight="1" x14ac:dyDescent="0.2">
      <c r="A3" s="59" t="s">
        <v>2</v>
      </c>
      <c r="B3" s="60" t="s">
        <v>3</v>
      </c>
      <c r="C3" s="70" t="s">
        <v>4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26" ht="35.1" customHeight="1" x14ac:dyDescent="0.2">
      <c r="A4" s="76" t="s">
        <v>5</v>
      </c>
      <c r="B4" s="77" t="s">
        <v>6</v>
      </c>
      <c r="C4" s="71" t="s">
        <v>7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26" ht="35.1" customHeight="1" x14ac:dyDescent="0.2">
      <c r="A5" s="76"/>
      <c r="B5" s="77"/>
      <c r="C5" s="71" t="s">
        <v>8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26" ht="35.1" customHeight="1" x14ac:dyDescent="0.2">
      <c r="A6" s="76"/>
      <c r="B6" s="77"/>
      <c r="C6" s="71" t="s">
        <v>9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26" ht="35.1" customHeight="1" x14ac:dyDescent="0.2">
      <c r="A7" s="76"/>
      <c r="B7" s="77"/>
      <c r="C7" s="71" t="s">
        <v>10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26" ht="60" customHeight="1" x14ac:dyDescent="0.2">
      <c r="A8" s="59" t="s">
        <v>11</v>
      </c>
      <c r="B8" s="60" t="s">
        <v>12</v>
      </c>
      <c r="C8" s="72" t="s">
        <v>13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4"/>
    </row>
    <row r="9" spans="1:26" ht="240" customHeight="1" x14ac:dyDescent="0.2">
      <c r="A9" s="59" t="s">
        <v>14</v>
      </c>
      <c r="B9" s="60" t="s">
        <v>15</v>
      </c>
      <c r="C9" s="72" t="s">
        <v>16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4"/>
    </row>
    <row r="10" spans="1:26" ht="140.1" customHeight="1" x14ac:dyDescent="0.2">
      <c r="A10" s="59" t="s">
        <v>14</v>
      </c>
      <c r="B10" s="60" t="s">
        <v>17</v>
      </c>
      <c r="C10" s="70" t="s">
        <v>18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</row>
    <row r="11" spans="1:26" ht="170.1" customHeight="1" x14ac:dyDescent="0.2">
      <c r="A11" s="59" t="s">
        <v>19</v>
      </c>
      <c r="B11" s="60" t="s">
        <v>20</v>
      </c>
      <c r="C11" s="70" t="s">
        <v>21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</row>
    <row r="12" spans="1:26" ht="60" customHeight="1" x14ac:dyDescent="0.2">
      <c r="A12" s="59" t="s">
        <v>22</v>
      </c>
      <c r="B12" s="60" t="s">
        <v>23</v>
      </c>
      <c r="C12" s="61"/>
      <c r="D12" s="75" t="s">
        <v>24</v>
      </c>
      <c r="E12" s="75"/>
      <c r="F12" s="61"/>
      <c r="G12" s="61" t="s">
        <v>25</v>
      </c>
      <c r="H12" s="61"/>
      <c r="I12" s="61" t="s">
        <v>26</v>
      </c>
      <c r="J12" s="61"/>
      <c r="K12" s="75" t="s">
        <v>27</v>
      </c>
      <c r="L12" s="75"/>
      <c r="M12" s="61"/>
      <c r="N12" s="75" t="s">
        <v>28</v>
      </c>
      <c r="O12" s="75"/>
    </row>
    <row r="13" spans="1:26" ht="9.9499999999999993" customHeight="1" x14ac:dyDescent="0.2"/>
    <row r="14" spans="1:26" s="49" customFormat="1" ht="20.100000000000001" customHeight="1" x14ac:dyDescent="0.2">
      <c r="A14" s="56" t="s">
        <v>29</v>
      </c>
      <c r="B14" s="57" t="s">
        <v>30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</row>
    <row r="15" spans="1:26" ht="35.1" customHeight="1" x14ac:dyDescent="0.2">
      <c r="A15" s="59" t="s">
        <v>31</v>
      </c>
      <c r="B15" s="60" t="s">
        <v>32</v>
      </c>
      <c r="C15" s="70" t="s">
        <v>33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</row>
    <row r="16" spans="1:26" ht="35.1" customHeight="1" x14ac:dyDescent="0.2">
      <c r="A16" s="59" t="s">
        <v>34</v>
      </c>
      <c r="B16" s="60" t="s">
        <v>35</v>
      </c>
      <c r="C16" s="70" t="s">
        <v>36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</row>
    <row r="17" spans="1:26" ht="35.1" customHeight="1" x14ac:dyDescent="0.2">
      <c r="A17" s="59" t="s">
        <v>37</v>
      </c>
      <c r="B17" s="62" t="s">
        <v>38</v>
      </c>
      <c r="C17" s="70" t="s">
        <v>39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</row>
    <row r="18" spans="1:26" ht="35.1" customHeight="1" x14ac:dyDescent="0.2">
      <c r="A18" s="59" t="s">
        <v>40</v>
      </c>
      <c r="B18" s="62" t="s">
        <v>41</v>
      </c>
      <c r="C18" s="70" t="s">
        <v>42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</row>
    <row r="19" spans="1:26" ht="35.1" customHeight="1" x14ac:dyDescent="0.2">
      <c r="A19" s="59" t="s">
        <v>43</v>
      </c>
      <c r="B19" s="62" t="s">
        <v>44</v>
      </c>
      <c r="C19" s="72" t="s">
        <v>45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4"/>
    </row>
    <row r="20" spans="1:26" ht="35.1" customHeight="1" x14ac:dyDescent="0.2">
      <c r="A20" s="59" t="s">
        <v>46</v>
      </c>
      <c r="B20" s="62" t="s">
        <v>47</v>
      </c>
      <c r="C20" s="72" t="s">
        <v>48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4"/>
    </row>
    <row r="21" spans="1:26" ht="35.1" customHeight="1" x14ac:dyDescent="0.2">
      <c r="A21" s="59" t="s">
        <v>49</v>
      </c>
      <c r="B21" s="62" t="s">
        <v>50</v>
      </c>
      <c r="C21" s="72" t="s">
        <v>51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</row>
    <row r="22" spans="1:26" ht="35.1" customHeight="1" x14ac:dyDescent="0.2">
      <c r="A22" s="59" t="s">
        <v>52</v>
      </c>
      <c r="B22" s="62" t="s">
        <v>53</v>
      </c>
      <c r="C22" s="72" t="s">
        <v>54</v>
      </c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4"/>
    </row>
    <row r="23" spans="1:26" ht="35.1" customHeight="1" x14ac:dyDescent="0.2">
      <c r="A23" s="59" t="s">
        <v>55</v>
      </c>
      <c r="B23" s="62" t="s">
        <v>56</v>
      </c>
      <c r="C23" s="72" t="s">
        <v>57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4"/>
    </row>
    <row r="24" spans="1:26" ht="35.1" customHeight="1" x14ac:dyDescent="0.2">
      <c r="A24" s="59" t="s">
        <v>58</v>
      </c>
      <c r="B24" s="62" t="s">
        <v>59</v>
      </c>
      <c r="C24" s="72" t="s">
        <v>60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4"/>
    </row>
    <row r="25" spans="1:26" ht="35.1" customHeight="1" x14ac:dyDescent="0.2">
      <c r="A25" s="59" t="s">
        <v>61</v>
      </c>
      <c r="B25" s="62" t="s">
        <v>62</v>
      </c>
      <c r="C25" s="72" t="s">
        <v>63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4"/>
    </row>
    <row r="26" spans="1:26" ht="35.1" customHeight="1" x14ac:dyDescent="0.2">
      <c r="A26" s="59" t="s">
        <v>64</v>
      </c>
      <c r="B26" s="62" t="s">
        <v>65</v>
      </c>
      <c r="C26" s="72" t="s">
        <v>66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4"/>
    </row>
    <row r="27" spans="1:26" ht="9.9499999999999993" customHeight="1" x14ac:dyDescent="0.2"/>
    <row r="28" spans="1:26" s="49" customFormat="1" ht="20.100000000000001" customHeight="1" x14ac:dyDescent="0.2">
      <c r="A28" s="56" t="s">
        <v>67</v>
      </c>
      <c r="B28" s="57" t="s">
        <v>68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ht="20.100000000000001" customHeight="1" x14ac:dyDescent="0.2">
      <c r="A29" s="59" t="s">
        <v>69</v>
      </c>
      <c r="B29" s="60" t="s">
        <v>32</v>
      </c>
      <c r="C29" s="70" t="s">
        <v>70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</row>
    <row r="30" spans="1:26" ht="35.1" customHeight="1" x14ac:dyDescent="0.2">
      <c r="A30" s="59" t="s">
        <v>71</v>
      </c>
      <c r="B30" s="60" t="s">
        <v>35</v>
      </c>
      <c r="C30" s="70" t="s">
        <v>72</v>
      </c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26" ht="35.1" customHeight="1" x14ac:dyDescent="0.2">
      <c r="A31" s="59" t="s">
        <v>73</v>
      </c>
      <c r="B31" s="62" t="s">
        <v>74</v>
      </c>
      <c r="C31" s="70" t="s">
        <v>75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</row>
    <row r="32" spans="1:26" ht="20.100000000000001" customHeight="1" x14ac:dyDescent="0.2">
      <c r="A32" s="59" t="s">
        <v>76</v>
      </c>
      <c r="B32" s="62" t="s">
        <v>77</v>
      </c>
      <c r="C32" s="70" t="s">
        <v>78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1:26" ht="35.1" customHeight="1" x14ac:dyDescent="0.2">
      <c r="A33" s="59" t="s">
        <v>79</v>
      </c>
      <c r="B33" s="62" t="s">
        <v>38</v>
      </c>
      <c r="C33" s="70" t="s">
        <v>80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</row>
    <row r="34" spans="1:26" ht="20.100000000000001" customHeight="1" x14ac:dyDescent="0.2">
      <c r="A34" s="59" t="s">
        <v>81</v>
      </c>
      <c r="B34" s="62" t="s">
        <v>82</v>
      </c>
      <c r="C34" s="70" t="s">
        <v>83</v>
      </c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1:26" ht="20.100000000000001" customHeight="1" x14ac:dyDescent="0.2">
      <c r="A35" s="59" t="s">
        <v>84</v>
      </c>
      <c r="B35" s="62" t="s">
        <v>85</v>
      </c>
      <c r="C35" s="70" t="s">
        <v>86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</row>
    <row r="36" spans="1:26" ht="20.100000000000001" customHeight="1" x14ac:dyDescent="0.2">
      <c r="A36" s="59" t="s">
        <v>87</v>
      </c>
      <c r="B36" s="62" t="s">
        <v>88</v>
      </c>
      <c r="C36" s="70" t="s">
        <v>89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</row>
    <row r="37" spans="1:26" ht="35.1" customHeight="1" x14ac:dyDescent="0.2">
      <c r="A37" s="59" t="s">
        <v>90</v>
      </c>
      <c r="B37" s="62" t="s">
        <v>91</v>
      </c>
      <c r="C37" s="70" t="s">
        <v>92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</row>
    <row r="38" spans="1:26" ht="35.1" customHeight="1" x14ac:dyDescent="0.2">
      <c r="A38" s="59" t="s">
        <v>93</v>
      </c>
      <c r="B38" s="62" t="s">
        <v>94</v>
      </c>
      <c r="C38" s="70" t="s">
        <v>95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</row>
    <row r="39" spans="1:26" ht="20.100000000000001" customHeight="1" x14ac:dyDescent="0.2">
      <c r="A39" s="59" t="s">
        <v>96</v>
      </c>
      <c r="B39" s="62" t="s">
        <v>97</v>
      </c>
      <c r="C39" s="70" t="s">
        <v>98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</row>
    <row r="40" spans="1:26" ht="9.9499999999999993" customHeight="1" x14ac:dyDescent="0.2"/>
    <row r="41" spans="1:26" s="49" customFormat="1" ht="20.100000000000001" customHeight="1" x14ac:dyDescent="0.2">
      <c r="A41" s="56" t="s">
        <v>99</v>
      </c>
      <c r="B41" s="57" t="s">
        <v>100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</row>
    <row r="42" spans="1:26" ht="20.100000000000001" customHeight="1" x14ac:dyDescent="0.2">
      <c r="A42" s="59" t="s">
        <v>101</v>
      </c>
      <c r="B42" s="60" t="s">
        <v>32</v>
      </c>
      <c r="C42" s="70" t="s">
        <v>102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</row>
    <row r="43" spans="1:26" ht="35.1" customHeight="1" x14ac:dyDescent="0.2">
      <c r="A43" s="59" t="s">
        <v>103</v>
      </c>
      <c r="B43" s="60" t="s">
        <v>35</v>
      </c>
      <c r="C43" s="70" t="s">
        <v>104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</row>
    <row r="44" spans="1:26" ht="35.1" customHeight="1" x14ac:dyDescent="0.2">
      <c r="A44" s="59" t="s">
        <v>105</v>
      </c>
      <c r="B44" s="62" t="s">
        <v>74</v>
      </c>
      <c r="C44" s="70" t="s">
        <v>75</v>
      </c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</row>
    <row r="45" spans="1:26" ht="20.100000000000001" customHeight="1" x14ac:dyDescent="0.2">
      <c r="A45" s="59" t="s">
        <v>106</v>
      </c>
      <c r="B45" s="62" t="s">
        <v>77</v>
      </c>
      <c r="C45" s="70" t="s">
        <v>107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</row>
    <row r="46" spans="1:26" ht="35.1" customHeight="1" x14ac:dyDescent="0.2">
      <c r="A46" s="59" t="s">
        <v>108</v>
      </c>
      <c r="B46" s="62" t="s">
        <v>41</v>
      </c>
      <c r="C46" s="70" t="s">
        <v>109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</row>
    <row r="47" spans="1:26" ht="20.100000000000001" customHeight="1" x14ac:dyDescent="0.2">
      <c r="A47" s="59" t="s">
        <v>110</v>
      </c>
      <c r="B47" s="62" t="s">
        <v>82</v>
      </c>
      <c r="C47" s="70" t="s">
        <v>111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</row>
    <row r="48" spans="1:26" ht="20.100000000000001" customHeight="1" x14ac:dyDescent="0.2">
      <c r="A48" s="59" t="s">
        <v>112</v>
      </c>
      <c r="B48" s="62" t="s">
        <v>85</v>
      </c>
      <c r="C48" s="70" t="s">
        <v>113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</row>
    <row r="49" spans="1:26" ht="35.1" customHeight="1" x14ac:dyDescent="0.2">
      <c r="A49" s="59" t="s">
        <v>114</v>
      </c>
      <c r="B49" s="62" t="s">
        <v>115</v>
      </c>
      <c r="C49" s="70" t="s">
        <v>116</v>
      </c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</row>
    <row r="50" spans="1:26" ht="35.1" customHeight="1" x14ac:dyDescent="0.2">
      <c r="A50" s="59" t="s">
        <v>117</v>
      </c>
      <c r="B50" s="62" t="s">
        <v>91</v>
      </c>
      <c r="C50" s="70" t="s">
        <v>118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</row>
    <row r="51" spans="1:26" ht="35.1" customHeight="1" x14ac:dyDescent="0.2">
      <c r="A51" s="59" t="s">
        <v>119</v>
      </c>
      <c r="B51" s="62" t="s">
        <v>94</v>
      </c>
      <c r="C51" s="70" t="s">
        <v>95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</row>
    <row r="52" spans="1:26" ht="20.100000000000001" customHeight="1" x14ac:dyDescent="0.2">
      <c r="A52" s="59" t="s">
        <v>120</v>
      </c>
      <c r="B52" s="62" t="s">
        <v>97</v>
      </c>
      <c r="C52" s="70" t="s">
        <v>98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</row>
    <row r="53" spans="1:26" ht="9.9499999999999993" customHeight="1" x14ac:dyDescent="0.2"/>
    <row r="54" spans="1:26" s="49" customFormat="1" ht="20.100000000000001" customHeight="1" x14ac:dyDescent="0.2">
      <c r="A54" s="56" t="s">
        <v>121</v>
      </c>
      <c r="B54" s="57" t="s">
        <v>122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</row>
    <row r="55" spans="1:26" ht="20.100000000000001" customHeight="1" x14ac:dyDescent="0.2">
      <c r="A55" s="59" t="s">
        <v>123</v>
      </c>
      <c r="B55" s="60" t="s">
        <v>32</v>
      </c>
      <c r="C55" s="70" t="s">
        <v>124</v>
      </c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</row>
    <row r="56" spans="1:26" ht="35.1" customHeight="1" x14ac:dyDescent="0.2">
      <c r="A56" s="59" t="s">
        <v>125</v>
      </c>
      <c r="B56" s="60" t="s">
        <v>35</v>
      </c>
      <c r="C56" s="70" t="s">
        <v>126</v>
      </c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</row>
    <row r="57" spans="1:26" ht="35.1" customHeight="1" x14ac:dyDescent="0.2">
      <c r="A57" s="59" t="s">
        <v>127</v>
      </c>
      <c r="B57" s="62" t="s">
        <v>74</v>
      </c>
      <c r="C57" s="70" t="s">
        <v>75</v>
      </c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</row>
    <row r="58" spans="1:26" ht="20.100000000000001" customHeight="1" x14ac:dyDescent="0.2">
      <c r="A58" s="59" t="s">
        <v>128</v>
      </c>
      <c r="B58" s="62" t="s">
        <v>77</v>
      </c>
      <c r="C58" s="70" t="s">
        <v>129</v>
      </c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</row>
    <row r="59" spans="1:26" ht="35.1" customHeight="1" x14ac:dyDescent="0.2">
      <c r="A59" s="59" t="s">
        <v>130</v>
      </c>
      <c r="B59" s="62" t="s">
        <v>131</v>
      </c>
      <c r="C59" s="70" t="s">
        <v>132</v>
      </c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</row>
    <row r="60" spans="1:26" ht="20.100000000000001" customHeight="1" x14ac:dyDescent="0.2">
      <c r="A60" s="59" t="s">
        <v>133</v>
      </c>
      <c r="B60" s="62" t="s">
        <v>82</v>
      </c>
      <c r="C60" s="70" t="s">
        <v>134</v>
      </c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26" ht="20.100000000000001" customHeight="1" x14ac:dyDescent="0.2">
      <c r="A61" s="59" t="s">
        <v>135</v>
      </c>
      <c r="B61" s="62" t="s">
        <v>85</v>
      </c>
      <c r="C61" s="70" t="s">
        <v>136</v>
      </c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26" ht="35.1" customHeight="1" x14ac:dyDescent="0.2">
      <c r="A62" s="59" t="s">
        <v>137</v>
      </c>
      <c r="B62" s="62" t="s">
        <v>115</v>
      </c>
      <c r="C62" s="70" t="s">
        <v>138</v>
      </c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</row>
    <row r="63" spans="1:26" ht="35.1" customHeight="1" x14ac:dyDescent="0.2">
      <c r="A63" s="59" t="s">
        <v>139</v>
      </c>
      <c r="B63" s="62" t="s">
        <v>91</v>
      </c>
      <c r="C63" s="70" t="s">
        <v>140</v>
      </c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</row>
    <row r="64" spans="1:26" ht="35.1" customHeight="1" x14ac:dyDescent="0.2">
      <c r="A64" s="59" t="s">
        <v>141</v>
      </c>
      <c r="B64" s="62" t="s">
        <v>94</v>
      </c>
      <c r="C64" s="70" t="s">
        <v>95</v>
      </c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</row>
    <row r="65" spans="1:26" ht="20.100000000000001" customHeight="1" x14ac:dyDescent="0.2">
      <c r="A65" s="59" t="s">
        <v>142</v>
      </c>
      <c r="B65" s="62" t="s">
        <v>97</v>
      </c>
      <c r="C65" s="70" t="s">
        <v>98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</row>
    <row r="66" spans="1:26" ht="9.9499999999999993" customHeight="1" x14ac:dyDescent="0.2"/>
    <row r="67" spans="1:26" s="49" customFormat="1" ht="20.100000000000001" customHeight="1" x14ac:dyDescent="0.2">
      <c r="A67" s="56" t="s">
        <v>143</v>
      </c>
      <c r="B67" s="57" t="s">
        <v>144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</row>
    <row r="68" spans="1:26" ht="20.100000000000001" customHeight="1" x14ac:dyDescent="0.2">
      <c r="A68" s="59" t="s">
        <v>145</v>
      </c>
      <c r="B68" s="60" t="s">
        <v>32</v>
      </c>
      <c r="C68" s="70" t="s">
        <v>146</v>
      </c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</row>
    <row r="69" spans="1:26" ht="35.1" customHeight="1" x14ac:dyDescent="0.2">
      <c r="A69" s="59" t="s">
        <v>147</v>
      </c>
      <c r="B69" s="60" t="s">
        <v>35</v>
      </c>
      <c r="C69" s="70" t="s">
        <v>148</v>
      </c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</row>
    <row r="70" spans="1:26" ht="35.1" customHeight="1" x14ac:dyDescent="0.2">
      <c r="A70" s="59" t="s">
        <v>149</v>
      </c>
      <c r="B70" s="62" t="s">
        <v>74</v>
      </c>
      <c r="C70" s="70" t="s">
        <v>75</v>
      </c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</row>
    <row r="71" spans="1:26" ht="20.100000000000001" customHeight="1" x14ac:dyDescent="0.2">
      <c r="A71" s="59" t="s">
        <v>150</v>
      </c>
      <c r="B71" s="62" t="s">
        <v>77</v>
      </c>
      <c r="C71" s="70" t="s">
        <v>151</v>
      </c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</row>
    <row r="72" spans="1:26" ht="35.1" customHeight="1" x14ac:dyDescent="0.2">
      <c r="A72" s="59" t="s">
        <v>152</v>
      </c>
      <c r="B72" s="62" t="s">
        <v>53</v>
      </c>
      <c r="C72" s="70" t="s">
        <v>153</v>
      </c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</row>
    <row r="73" spans="1:26" ht="20.100000000000001" customHeight="1" x14ac:dyDescent="0.2">
      <c r="A73" s="59" t="s">
        <v>154</v>
      </c>
      <c r="B73" s="62" t="s">
        <v>82</v>
      </c>
      <c r="C73" s="70" t="s">
        <v>155</v>
      </c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</row>
    <row r="74" spans="1:26" ht="20.100000000000001" customHeight="1" x14ac:dyDescent="0.2">
      <c r="A74" s="59" t="s">
        <v>156</v>
      </c>
      <c r="B74" s="62" t="s">
        <v>85</v>
      </c>
      <c r="C74" s="70" t="s">
        <v>157</v>
      </c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</row>
    <row r="75" spans="1:26" ht="35.1" customHeight="1" x14ac:dyDescent="0.2">
      <c r="A75" s="59" t="s">
        <v>158</v>
      </c>
      <c r="B75" s="62" t="s">
        <v>115</v>
      </c>
      <c r="C75" s="70" t="s">
        <v>138</v>
      </c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</row>
    <row r="76" spans="1:26" ht="35.1" customHeight="1" x14ac:dyDescent="0.2">
      <c r="A76" s="59" t="s">
        <v>159</v>
      </c>
      <c r="B76" s="62" t="s">
        <v>91</v>
      </c>
      <c r="C76" s="70" t="s">
        <v>160</v>
      </c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</row>
    <row r="77" spans="1:26" ht="35.1" customHeight="1" x14ac:dyDescent="0.2">
      <c r="A77" s="59" t="s">
        <v>161</v>
      </c>
      <c r="B77" s="62" t="s">
        <v>94</v>
      </c>
      <c r="C77" s="70" t="s">
        <v>95</v>
      </c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</row>
    <row r="78" spans="1:26" ht="20.100000000000001" customHeight="1" x14ac:dyDescent="0.2">
      <c r="A78" s="59" t="s">
        <v>162</v>
      </c>
      <c r="B78" s="62" t="s">
        <v>97</v>
      </c>
      <c r="C78" s="70" t="s">
        <v>98</v>
      </c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</row>
    <row r="79" spans="1:26" ht="20.100000000000001" customHeight="1" x14ac:dyDescent="0.2">
      <c r="A79" s="59" t="s">
        <v>163</v>
      </c>
      <c r="B79" s="62" t="s">
        <v>164</v>
      </c>
      <c r="C79" s="70" t="s">
        <v>165</v>
      </c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</row>
    <row r="80" spans="1:26" ht="20.100000000000001" customHeight="1" x14ac:dyDescent="0.2">
      <c r="A80" s="59" t="s">
        <v>166</v>
      </c>
      <c r="B80" s="62" t="s">
        <v>167</v>
      </c>
      <c r="C80" s="70" t="s">
        <v>168</v>
      </c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</row>
    <row r="81" spans="1:26" ht="35.1" customHeight="1" x14ac:dyDescent="0.2">
      <c r="A81" s="59" t="s">
        <v>169</v>
      </c>
      <c r="B81" s="62" t="s">
        <v>170</v>
      </c>
      <c r="C81" s="70" t="s">
        <v>171</v>
      </c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</row>
    <row r="82" spans="1:26" ht="20.100000000000001" customHeight="1" x14ac:dyDescent="0.2">
      <c r="A82" s="59" t="s">
        <v>172</v>
      </c>
      <c r="B82" s="62" t="s">
        <v>173</v>
      </c>
      <c r="C82" s="70" t="s">
        <v>174</v>
      </c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</row>
    <row r="83" spans="1:26" ht="20.100000000000001" customHeight="1" x14ac:dyDescent="0.2">
      <c r="A83" s="59" t="s">
        <v>175</v>
      </c>
      <c r="B83" s="62" t="s">
        <v>176</v>
      </c>
      <c r="C83" s="70" t="s">
        <v>177</v>
      </c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</row>
    <row r="84" spans="1:26" ht="35.1" customHeight="1" x14ac:dyDescent="0.2">
      <c r="A84" s="59" t="s">
        <v>178</v>
      </c>
      <c r="B84" s="62" t="s">
        <v>179</v>
      </c>
      <c r="C84" s="70" t="s">
        <v>180</v>
      </c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</row>
    <row r="85" spans="1:26" ht="9.9499999999999993" customHeight="1" x14ac:dyDescent="0.2"/>
    <row r="86" spans="1:26" s="49" customFormat="1" ht="20.100000000000001" customHeight="1" x14ac:dyDescent="0.2">
      <c r="A86" s="56" t="s">
        <v>181</v>
      </c>
      <c r="B86" s="57" t="s">
        <v>182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</row>
    <row r="87" spans="1:26" ht="20.100000000000001" customHeight="1" x14ac:dyDescent="0.2">
      <c r="A87" s="59" t="s">
        <v>183</v>
      </c>
      <c r="B87" s="60" t="s">
        <v>32</v>
      </c>
      <c r="C87" s="70" t="s">
        <v>184</v>
      </c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</row>
    <row r="88" spans="1:26" ht="35.1" customHeight="1" x14ac:dyDescent="0.2">
      <c r="A88" s="59" t="s">
        <v>185</v>
      </c>
      <c r="B88" s="60" t="s">
        <v>35</v>
      </c>
      <c r="C88" s="70" t="s">
        <v>186</v>
      </c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</row>
    <row r="89" spans="1:26" ht="35.1" customHeight="1" x14ac:dyDescent="0.2">
      <c r="A89" s="59" t="s">
        <v>187</v>
      </c>
      <c r="B89" s="62" t="s">
        <v>74</v>
      </c>
      <c r="C89" s="70" t="s">
        <v>75</v>
      </c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</row>
    <row r="90" spans="1:26" ht="20.100000000000001" customHeight="1" x14ac:dyDescent="0.2">
      <c r="A90" s="59" t="s">
        <v>188</v>
      </c>
      <c r="B90" s="62" t="s">
        <v>77</v>
      </c>
      <c r="C90" s="70" t="s">
        <v>189</v>
      </c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</row>
    <row r="91" spans="1:26" ht="35.1" customHeight="1" x14ac:dyDescent="0.2">
      <c r="A91" s="59" t="s">
        <v>190</v>
      </c>
      <c r="B91" s="62" t="s">
        <v>191</v>
      </c>
      <c r="C91" s="70" t="s">
        <v>192</v>
      </c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</row>
    <row r="92" spans="1:26" ht="35.1" customHeight="1" x14ac:dyDescent="0.2">
      <c r="A92" s="59" t="s">
        <v>193</v>
      </c>
      <c r="B92" s="62" t="s">
        <v>82</v>
      </c>
      <c r="C92" s="70" t="s">
        <v>194</v>
      </c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</row>
    <row r="93" spans="1:26" ht="20.100000000000001" customHeight="1" x14ac:dyDescent="0.2">
      <c r="A93" s="59" t="s">
        <v>195</v>
      </c>
      <c r="B93" s="62" t="s">
        <v>196</v>
      </c>
      <c r="C93" s="70" t="s">
        <v>197</v>
      </c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</row>
    <row r="94" spans="1:26" ht="20.100000000000001" customHeight="1" x14ac:dyDescent="0.2">
      <c r="A94" s="59" t="s">
        <v>195</v>
      </c>
      <c r="B94" s="62" t="s">
        <v>198</v>
      </c>
      <c r="C94" s="70" t="s">
        <v>199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</row>
    <row r="95" spans="1:26" ht="35.1" customHeight="1" x14ac:dyDescent="0.2">
      <c r="A95" s="59" t="s">
        <v>200</v>
      </c>
      <c r="B95" s="62" t="s">
        <v>115</v>
      </c>
      <c r="C95" s="70" t="s">
        <v>201</v>
      </c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</row>
    <row r="96" spans="1:26" ht="35.1" customHeight="1" x14ac:dyDescent="0.2">
      <c r="A96" s="59" t="s">
        <v>202</v>
      </c>
      <c r="B96" s="62" t="s">
        <v>91</v>
      </c>
      <c r="C96" s="70" t="s">
        <v>203</v>
      </c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</row>
    <row r="97" spans="1:26" ht="35.1" customHeight="1" x14ac:dyDescent="0.2">
      <c r="A97" s="59" t="s">
        <v>204</v>
      </c>
      <c r="B97" s="62" t="s">
        <v>94</v>
      </c>
      <c r="C97" s="70" t="s">
        <v>205</v>
      </c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</row>
    <row r="98" spans="1:26" ht="20.100000000000001" customHeight="1" x14ac:dyDescent="0.2">
      <c r="A98" s="59" t="s">
        <v>206</v>
      </c>
      <c r="B98" s="62" t="s">
        <v>97</v>
      </c>
      <c r="C98" s="70" t="s">
        <v>207</v>
      </c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</row>
    <row r="99" spans="1:26" ht="9.9499999999999993" customHeight="1" x14ac:dyDescent="0.2"/>
    <row r="100" spans="1:26" s="49" customFormat="1" ht="20.100000000000001" customHeight="1" x14ac:dyDescent="0.2">
      <c r="A100" s="56" t="s">
        <v>208</v>
      </c>
      <c r="B100" s="57" t="s">
        <v>209</v>
      </c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</row>
    <row r="101" spans="1:26" ht="20.100000000000001" customHeight="1" x14ac:dyDescent="0.2">
      <c r="A101" s="59" t="s">
        <v>210</v>
      </c>
      <c r="B101" s="60" t="s">
        <v>32</v>
      </c>
      <c r="C101" s="70" t="s">
        <v>211</v>
      </c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</row>
    <row r="102" spans="1:26" ht="35.1" customHeight="1" x14ac:dyDescent="0.2">
      <c r="A102" s="59" t="s">
        <v>212</v>
      </c>
      <c r="B102" s="60" t="s">
        <v>35</v>
      </c>
      <c r="C102" s="70" t="s">
        <v>213</v>
      </c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</row>
    <row r="103" spans="1:26" ht="35.1" customHeight="1" x14ac:dyDescent="0.2">
      <c r="A103" s="59" t="s">
        <v>214</v>
      </c>
      <c r="B103" s="62" t="s">
        <v>74</v>
      </c>
      <c r="C103" s="70" t="s">
        <v>75</v>
      </c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</row>
    <row r="104" spans="1:26" ht="20.100000000000001" customHeight="1" x14ac:dyDescent="0.2">
      <c r="A104" s="59" t="s">
        <v>215</v>
      </c>
      <c r="B104" s="62" t="s">
        <v>77</v>
      </c>
      <c r="C104" s="70" t="s">
        <v>216</v>
      </c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</row>
    <row r="105" spans="1:26" ht="35.1" customHeight="1" x14ac:dyDescent="0.2">
      <c r="A105" s="59" t="s">
        <v>217</v>
      </c>
      <c r="B105" s="62" t="s">
        <v>191</v>
      </c>
      <c r="C105" s="70" t="s">
        <v>192</v>
      </c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</row>
    <row r="106" spans="1:26" ht="35.1" customHeight="1" x14ac:dyDescent="0.2">
      <c r="A106" s="59" t="s">
        <v>218</v>
      </c>
      <c r="B106" s="62" t="s">
        <v>82</v>
      </c>
      <c r="C106" s="70" t="s">
        <v>219</v>
      </c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</row>
    <row r="107" spans="1:26" ht="20.100000000000001" customHeight="1" x14ac:dyDescent="0.2">
      <c r="A107" s="59" t="s">
        <v>220</v>
      </c>
      <c r="B107" s="62" t="s">
        <v>221</v>
      </c>
      <c r="C107" s="70" t="s">
        <v>222</v>
      </c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</row>
    <row r="108" spans="1:26" ht="20.100000000000001" customHeight="1" x14ac:dyDescent="0.2">
      <c r="A108" s="59" t="s">
        <v>223</v>
      </c>
      <c r="B108" s="62" t="s">
        <v>224</v>
      </c>
      <c r="C108" s="70" t="s">
        <v>225</v>
      </c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</row>
    <row r="109" spans="1:26" ht="35.1" customHeight="1" x14ac:dyDescent="0.2">
      <c r="A109" s="59" t="s">
        <v>226</v>
      </c>
      <c r="B109" s="62" t="s">
        <v>115</v>
      </c>
      <c r="C109" s="70" t="s">
        <v>227</v>
      </c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</row>
    <row r="110" spans="1:26" ht="35.1" customHeight="1" x14ac:dyDescent="0.2">
      <c r="A110" s="59" t="s">
        <v>228</v>
      </c>
      <c r="B110" s="62" t="s">
        <v>91</v>
      </c>
      <c r="C110" s="70" t="s">
        <v>203</v>
      </c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</row>
    <row r="111" spans="1:26" ht="35.1" customHeight="1" x14ac:dyDescent="0.2">
      <c r="A111" s="59" t="s">
        <v>229</v>
      </c>
      <c r="B111" s="62" t="s">
        <v>94</v>
      </c>
      <c r="C111" s="70" t="s">
        <v>205</v>
      </c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</row>
    <row r="112" spans="1:26" ht="20.100000000000001" customHeight="1" x14ac:dyDescent="0.2">
      <c r="A112" s="59" t="s">
        <v>230</v>
      </c>
      <c r="B112" s="62" t="s">
        <v>97</v>
      </c>
      <c r="C112" s="70" t="s">
        <v>207</v>
      </c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</row>
    <row r="113" spans="1:26" ht="9.9499999999999993" customHeight="1" x14ac:dyDescent="0.2"/>
    <row r="114" spans="1:26" s="49" customFormat="1" ht="20.100000000000001" customHeight="1" x14ac:dyDescent="0.2">
      <c r="A114" s="56" t="s">
        <v>231</v>
      </c>
      <c r="B114" s="57" t="s">
        <v>232</v>
      </c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</row>
    <row r="115" spans="1:26" ht="20.100000000000001" customHeight="1" x14ac:dyDescent="0.2">
      <c r="A115" s="59" t="s">
        <v>233</v>
      </c>
      <c r="B115" s="60" t="s">
        <v>32</v>
      </c>
      <c r="C115" s="70" t="s">
        <v>234</v>
      </c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</row>
    <row r="116" spans="1:26" ht="35.1" customHeight="1" x14ac:dyDescent="0.2">
      <c r="A116" s="59" t="s">
        <v>235</v>
      </c>
      <c r="B116" s="60" t="s">
        <v>35</v>
      </c>
      <c r="C116" s="70" t="s">
        <v>236</v>
      </c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</row>
    <row r="117" spans="1:26" ht="35.1" customHeight="1" x14ac:dyDescent="0.2">
      <c r="A117" s="59" t="s">
        <v>237</v>
      </c>
      <c r="B117" s="62" t="s">
        <v>74</v>
      </c>
      <c r="C117" s="70" t="s">
        <v>75</v>
      </c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</row>
    <row r="118" spans="1:26" ht="20.100000000000001" customHeight="1" x14ac:dyDescent="0.2">
      <c r="A118" s="59" t="s">
        <v>238</v>
      </c>
      <c r="B118" s="62" t="s">
        <v>77</v>
      </c>
      <c r="C118" s="70" t="s">
        <v>239</v>
      </c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</row>
    <row r="119" spans="1:26" ht="35.1" customHeight="1" x14ac:dyDescent="0.2">
      <c r="A119" s="59" t="s">
        <v>240</v>
      </c>
      <c r="B119" s="62" t="s">
        <v>62</v>
      </c>
      <c r="C119" s="70" t="s">
        <v>241</v>
      </c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</row>
    <row r="120" spans="1:26" s="50" customFormat="1" ht="30" customHeight="1" x14ac:dyDescent="0.2">
      <c r="A120" s="59" t="s">
        <v>242</v>
      </c>
      <c r="B120" s="62" t="s">
        <v>82</v>
      </c>
      <c r="C120" s="70" t="s">
        <v>243</v>
      </c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spans="1:26" ht="35.1" customHeight="1" x14ac:dyDescent="0.2">
      <c r="A121" s="59" t="s">
        <v>244</v>
      </c>
      <c r="B121" s="62" t="s">
        <v>245</v>
      </c>
      <c r="C121" s="70" t="s">
        <v>246</v>
      </c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</row>
    <row r="122" spans="1:26" ht="35.1" customHeight="1" x14ac:dyDescent="0.2">
      <c r="A122" s="59" t="s">
        <v>247</v>
      </c>
      <c r="B122" s="62" t="s">
        <v>248</v>
      </c>
      <c r="C122" s="70" t="s">
        <v>249</v>
      </c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</row>
    <row r="123" spans="1:26" ht="20.100000000000001" customHeight="1" x14ac:dyDescent="0.2">
      <c r="A123" s="59" t="s">
        <v>250</v>
      </c>
      <c r="B123" s="62" t="s">
        <v>251</v>
      </c>
      <c r="C123" s="70" t="s">
        <v>252</v>
      </c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</row>
    <row r="124" spans="1:26" ht="35.1" customHeight="1" x14ac:dyDescent="0.2">
      <c r="A124" s="59" t="s">
        <v>253</v>
      </c>
      <c r="B124" s="62" t="s">
        <v>254</v>
      </c>
      <c r="C124" s="70" t="s">
        <v>255</v>
      </c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</row>
    <row r="125" spans="1:26" ht="35.1" customHeight="1" x14ac:dyDescent="0.2">
      <c r="A125" s="59" t="s">
        <v>256</v>
      </c>
      <c r="B125" s="62" t="s">
        <v>91</v>
      </c>
      <c r="C125" s="70" t="s">
        <v>257</v>
      </c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</row>
    <row r="126" spans="1:26" ht="35.1" customHeight="1" x14ac:dyDescent="0.2">
      <c r="A126" s="59" t="s">
        <v>258</v>
      </c>
      <c r="B126" s="62" t="s">
        <v>94</v>
      </c>
      <c r="C126" s="70" t="s">
        <v>259</v>
      </c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</row>
    <row r="127" spans="1:26" ht="20.100000000000001" customHeight="1" x14ac:dyDescent="0.2">
      <c r="A127" s="59" t="s">
        <v>260</v>
      </c>
      <c r="B127" s="62" t="s">
        <v>97</v>
      </c>
      <c r="C127" s="70" t="s">
        <v>261</v>
      </c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</row>
    <row r="128" spans="1:26" ht="9.9499999999999993" customHeight="1" x14ac:dyDescent="0.2"/>
    <row r="129" spans="1:26" s="49" customFormat="1" ht="20.100000000000001" customHeight="1" x14ac:dyDescent="0.2">
      <c r="A129" s="56" t="s">
        <v>262</v>
      </c>
      <c r="B129" s="57" t="s">
        <v>263</v>
      </c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</row>
    <row r="130" spans="1:26" ht="20.100000000000001" customHeight="1" x14ac:dyDescent="0.2">
      <c r="A130" s="59" t="s">
        <v>264</v>
      </c>
      <c r="B130" s="60" t="s">
        <v>32</v>
      </c>
      <c r="C130" s="70" t="s">
        <v>265</v>
      </c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</row>
    <row r="131" spans="1:26" ht="35.1" customHeight="1" x14ac:dyDescent="0.2">
      <c r="A131" s="59" t="s">
        <v>266</v>
      </c>
      <c r="B131" s="60" t="s">
        <v>35</v>
      </c>
      <c r="C131" s="70" t="s">
        <v>267</v>
      </c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</row>
    <row r="132" spans="1:26" ht="30" customHeight="1" x14ac:dyDescent="0.2">
      <c r="A132" s="59" t="s">
        <v>268</v>
      </c>
      <c r="B132" s="62" t="s">
        <v>74</v>
      </c>
      <c r="C132" s="70" t="s">
        <v>75</v>
      </c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</row>
    <row r="133" spans="1:26" ht="20.100000000000001" customHeight="1" x14ac:dyDescent="0.2">
      <c r="A133" s="59" t="s">
        <v>269</v>
      </c>
      <c r="B133" s="62" t="s">
        <v>77</v>
      </c>
      <c r="C133" s="70" t="s">
        <v>270</v>
      </c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</row>
    <row r="134" spans="1:26" ht="35.1" customHeight="1" x14ac:dyDescent="0.2">
      <c r="A134" s="59" t="s">
        <v>271</v>
      </c>
      <c r="B134" s="62" t="s">
        <v>65</v>
      </c>
      <c r="C134" s="70" t="s">
        <v>272</v>
      </c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</row>
    <row r="135" spans="1:26" ht="20.100000000000001" customHeight="1" x14ac:dyDescent="0.2">
      <c r="A135" s="59" t="s">
        <v>273</v>
      </c>
      <c r="B135" s="62" t="s">
        <v>82</v>
      </c>
      <c r="C135" s="70" t="s">
        <v>274</v>
      </c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</row>
    <row r="136" spans="1:26" ht="20.100000000000001" customHeight="1" x14ac:dyDescent="0.2">
      <c r="A136" s="59" t="s">
        <v>275</v>
      </c>
      <c r="B136" s="62" t="s">
        <v>85</v>
      </c>
      <c r="C136" s="70" t="s">
        <v>276</v>
      </c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</row>
    <row r="137" spans="1:26" ht="20.100000000000001" customHeight="1" x14ac:dyDescent="0.2">
      <c r="A137" s="59" t="s">
        <v>277</v>
      </c>
      <c r="B137" s="62" t="s">
        <v>278</v>
      </c>
      <c r="C137" s="70" t="s">
        <v>279</v>
      </c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</row>
    <row r="138" spans="1:26" ht="35.1" customHeight="1" x14ac:dyDescent="0.2">
      <c r="A138" s="59" t="s">
        <v>280</v>
      </c>
      <c r="B138" s="62" t="s">
        <v>91</v>
      </c>
      <c r="C138" s="70" t="s">
        <v>281</v>
      </c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</row>
    <row r="139" spans="1:26" ht="35.1" customHeight="1" x14ac:dyDescent="0.2">
      <c r="A139" s="59" t="s">
        <v>282</v>
      </c>
      <c r="B139" s="62" t="s">
        <v>94</v>
      </c>
      <c r="C139" s="70" t="s">
        <v>95</v>
      </c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</row>
    <row r="140" spans="1:26" ht="20.100000000000001" customHeight="1" x14ac:dyDescent="0.2">
      <c r="A140" s="59" t="s">
        <v>283</v>
      </c>
      <c r="B140" s="62" t="s">
        <v>97</v>
      </c>
      <c r="C140" s="70" t="s">
        <v>98</v>
      </c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</row>
    <row r="141" spans="1:26" ht="9.9499999999999993" customHeight="1" x14ac:dyDescent="0.2"/>
    <row r="142" spans="1:26" s="49" customFormat="1" ht="20.100000000000001" customHeight="1" x14ac:dyDescent="0.2">
      <c r="A142" s="56" t="s">
        <v>284</v>
      </c>
      <c r="B142" s="57" t="s">
        <v>285</v>
      </c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</row>
    <row r="143" spans="1:26" ht="20.100000000000001" customHeight="1" x14ac:dyDescent="0.2">
      <c r="A143" s="59" t="s">
        <v>286</v>
      </c>
      <c r="B143" s="60" t="s">
        <v>32</v>
      </c>
      <c r="C143" s="70" t="s">
        <v>287</v>
      </c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</row>
    <row r="144" spans="1:26" ht="35.1" customHeight="1" x14ac:dyDescent="0.2">
      <c r="A144" s="59" t="s">
        <v>288</v>
      </c>
      <c r="B144" s="60" t="s">
        <v>35</v>
      </c>
      <c r="C144" s="70" t="s">
        <v>289</v>
      </c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</row>
    <row r="145" spans="1:26" ht="20.100000000000001" customHeight="1" x14ac:dyDescent="0.2">
      <c r="A145" s="59" t="s">
        <v>290</v>
      </c>
      <c r="B145" s="62" t="s">
        <v>17</v>
      </c>
      <c r="C145" s="70" t="s">
        <v>291</v>
      </c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</row>
    <row r="146" spans="1:26" ht="35.1" customHeight="1" x14ac:dyDescent="0.2">
      <c r="A146" s="59" t="s">
        <v>292</v>
      </c>
      <c r="B146" s="62" t="s">
        <v>293</v>
      </c>
      <c r="C146" s="70" t="s">
        <v>294</v>
      </c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</row>
    <row r="147" spans="1:26" ht="50.1" customHeight="1" x14ac:dyDescent="0.2">
      <c r="A147" s="59" t="s">
        <v>295</v>
      </c>
      <c r="B147" s="62" t="s">
        <v>296</v>
      </c>
      <c r="C147" s="70" t="s">
        <v>297</v>
      </c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</row>
    <row r="148" spans="1:26" ht="155.1" customHeight="1" x14ac:dyDescent="0.2">
      <c r="A148" s="59" t="s">
        <v>298</v>
      </c>
      <c r="B148" s="62" t="s">
        <v>299</v>
      </c>
      <c r="C148" s="70" t="s">
        <v>300</v>
      </c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</row>
    <row r="149" spans="1:26" ht="225.95" customHeight="1" x14ac:dyDescent="0.2">
      <c r="A149" s="59" t="s">
        <v>301</v>
      </c>
      <c r="B149" s="62" t="s">
        <v>302</v>
      </c>
      <c r="C149" s="70" t="s">
        <v>303</v>
      </c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</row>
    <row r="150" spans="1:26" ht="30" customHeight="1" x14ac:dyDescent="0.2">
      <c r="A150" s="59" t="s">
        <v>304</v>
      </c>
      <c r="B150" s="62" t="s">
        <v>305</v>
      </c>
      <c r="C150" s="70" t="s">
        <v>306</v>
      </c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</row>
    <row r="151" spans="1:26" ht="9.9499999999999993" customHeight="1" x14ac:dyDescent="0.2"/>
    <row r="152" spans="1:26" s="49" customFormat="1" ht="20.100000000000001" customHeight="1" x14ac:dyDescent="0.2">
      <c r="A152" s="56" t="s">
        <v>307</v>
      </c>
      <c r="B152" s="57" t="s">
        <v>308</v>
      </c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</row>
    <row r="153" spans="1:26" ht="20.100000000000001" customHeight="1" x14ac:dyDescent="0.2">
      <c r="A153" s="59" t="s">
        <v>309</v>
      </c>
      <c r="B153" s="60" t="s">
        <v>32</v>
      </c>
      <c r="C153" s="70" t="s">
        <v>310</v>
      </c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</row>
    <row r="154" spans="1:26" ht="30" customHeight="1" x14ac:dyDescent="0.2">
      <c r="A154" s="59" t="s">
        <v>311</v>
      </c>
      <c r="B154" s="60" t="s">
        <v>35</v>
      </c>
      <c r="C154" s="70" t="s">
        <v>312</v>
      </c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</row>
    <row r="155" spans="1:26" ht="20.100000000000001" customHeight="1" x14ac:dyDescent="0.2">
      <c r="A155" s="59" t="s">
        <v>313</v>
      </c>
      <c r="B155" s="62" t="s">
        <v>17</v>
      </c>
      <c r="C155" s="70" t="s">
        <v>291</v>
      </c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</row>
    <row r="156" spans="1:26" ht="20.100000000000001" customHeight="1" x14ac:dyDescent="0.2">
      <c r="A156" s="59" t="s">
        <v>314</v>
      </c>
      <c r="B156" s="62" t="s">
        <v>315</v>
      </c>
      <c r="C156" s="70" t="s">
        <v>316</v>
      </c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</row>
    <row r="157" spans="1:26" ht="30" customHeight="1" x14ac:dyDescent="0.2">
      <c r="A157" s="59" t="s">
        <v>317</v>
      </c>
      <c r="B157" s="62" t="s">
        <v>318</v>
      </c>
      <c r="C157" s="70" t="s">
        <v>319</v>
      </c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</row>
    <row r="158" spans="1:26" ht="9.9499999999999993" customHeight="1" x14ac:dyDescent="0.2"/>
    <row r="159" spans="1:26" s="49" customFormat="1" ht="20.100000000000001" customHeight="1" x14ac:dyDescent="0.2">
      <c r="A159" s="56" t="s">
        <v>320</v>
      </c>
      <c r="B159" s="57" t="s">
        <v>321</v>
      </c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</row>
    <row r="160" spans="1:26" ht="20.100000000000001" customHeight="1" x14ac:dyDescent="0.2">
      <c r="A160" s="59" t="s">
        <v>322</v>
      </c>
      <c r="B160" s="60" t="s">
        <v>32</v>
      </c>
      <c r="C160" s="70" t="s">
        <v>323</v>
      </c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</row>
    <row r="161" spans="1:26" ht="20.100000000000001" customHeight="1" x14ac:dyDescent="0.2">
      <c r="A161" s="59" t="s">
        <v>324</v>
      </c>
      <c r="B161" s="60" t="s">
        <v>35</v>
      </c>
      <c r="C161" s="70" t="s">
        <v>325</v>
      </c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</row>
    <row r="162" spans="1:26" ht="20.100000000000001" customHeight="1" x14ac:dyDescent="0.2">
      <c r="A162" s="59" t="s">
        <v>326</v>
      </c>
      <c r="B162" s="62" t="s">
        <v>17</v>
      </c>
      <c r="C162" s="70" t="s">
        <v>291</v>
      </c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</row>
    <row r="163" spans="1:26" ht="20.100000000000001" customHeight="1" x14ac:dyDescent="0.2">
      <c r="A163" s="59" t="s">
        <v>327</v>
      </c>
      <c r="B163" s="62" t="s">
        <v>328</v>
      </c>
      <c r="C163" s="70" t="s">
        <v>329</v>
      </c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</row>
    <row r="164" spans="1:26" ht="35.1" customHeight="1" x14ac:dyDescent="0.2">
      <c r="A164" s="59" t="s">
        <v>330</v>
      </c>
      <c r="B164" s="62" t="s">
        <v>331</v>
      </c>
      <c r="C164" s="70" t="s">
        <v>332</v>
      </c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</row>
    <row r="165" spans="1:26" ht="9.9499999999999993" customHeight="1" x14ac:dyDescent="0.2"/>
    <row r="166" spans="1:26" s="49" customFormat="1" ht="20.100000000000001" customHeight="1" x14ac:dyDescent="0.2">
      <c r="A166" s="56" t="s">
        <v>333</v>
      </c>
      <c r="B166" s="57" t="s">
        <v>334</v>
      </c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</row>
    <row r="167" spans="1:26" ht="20.100000000000001" customHeight="1" x14ac:dyDescent="0.2">
      <c r="A167" s="59" t="s">
        <v>322</v>
      </c>
      <c r="B167" s="60" t="s">
        <v>32</v>
      </c>
      <c r="C167" s="70" t="s">
        <v>323</v>
      </c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</row>
    <row r="168" spans="1:26" ht="20.100000000000001" customHeight="1" x14ac:dyDescent="0.2">
      <c r="A168" s="59" t="s">
        <v>324</v>
      </c>
      <c r="B168" s="60" t="s">
        <v>35</v>
      </c>
      <c r="C168" s="70" t="s">
        <v>325</v>
      </c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</row>
    <row r="169" spans="1:26" ht="20.100000000000001" customHeight="1" x14ac:dyDescent="0.2">
      <c r="A169" s="59" t="s">
        <v>326</v>
      </c>
      <c r="B169" s="62" t="s">
        <v>17</v>
      </c>
      <c r="C169" s="70" t="s">
        <v>291</v>
      </c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</row>
    <row r="170" spans="1:26" ht="20.100000000000001" customHeight="1" x14ac:dyDescent="0.2">
      <c r="A170" s="59" t="s">
        <v>327</v>
      </c>
      <c r="B170" s="62" t="s">
        <v>328</v>
      </c>
      <c r="C170" s="70" t="s">
        <v>329</v>
      </c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</row>
    <row r="171" spans="1:26" ht="35.1" customHeight="1" x14ac:dyDescent="0.2">
      <c r="A171" s="59" t="s">
        <v>330</v>
      </c>
      <c r="B171" s="62" t="s">
        <v>331</v>
      </c>
      <c r="C171" s="70" t="s">
        <v>335</v>
      </c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</row>
    <row r="172" spans="1:26" ht="9.9499999999999993" customHeight="1" x14ac:dyDescent="0.2"/>
    <row r="173" spans="1:26" s="49" customFormat="1" ht="20.100000000000001" customHeight="1" x14ac:dyDescent="0.2">
      <c r="A173" s="56" t="s">
        <v>336</v>
      </c>
      <c r="B173" s="57" t="s">
        <v>337</v>
      </c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</row>
    <row r="174" spans="1:26" ht="20.100000000000001" customHeight="1" x14ac:dyDescent="0.2">
      <c r="A174" s="59" t="s">
        <v>322</v>
      </c>
      <c r="B174" s="60" t="s">
        <v>32</v>
      </c>
      <c r="C174" s="70" t="s">
        <v>338</v>
      </c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</row>
    <row r="175" spans="1:26" ht="20.100000000000001" customHeight="1" x14ac:dyDescent="0.2">
      <c r="A175" s="59" t="s">
        <v>324</v>
      </c>
      <c r="B175" s="60" t="s">
        <v>35</v>
      </c>
      <c r="C175" s="70" t="s">
        <v>339</v>
      </c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</row>
    <row r="176" spans="1:26" ht="20.100000000000001" customHeight="1" x14ac:dyDescent="0.2">
      <c r="A176" s="59" t="s">
        <v>326</v>
      </c>
      <c r="B176" s="62" t="s">
        <v>17</v>
      </c>
      <c r="C176" s="70" t="s">
        <v>340</v>
      </c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</row>
    <row r="177" spans="1:26" ht="33" customHeight="1" x14ac:dyDescent="0.2">
      <c r="A177" s="59" t="s">
        <v>327</v>
      </c>
      <c r="B177" s="62" t="s">
        <v>341</v>
      </c>
      <c r="C177" s="70" t="s">
        <v>342</v>
      </c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</row>
    <row r="178" spans="1:26" ht="35.1" customHeight="1" x14ac:dyDescent="0.2">
      <c r="A178" s="59" t="s">
        <v>330</v>
      </c>
      <c r="B178" s="62" t="s">
        <v>343</v>
      </c>
      <c r="C178" s="70" t="s">
        <v>344</v>
      </c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</row>
    <row r="179" spans="1:26" ht="9.9499999999999993" customHeight="1" x14ac:dyDescent="0.2"/>
    <row r="180" spans="1:26" s="49" customFormat="1" ht="20.100000000000001" customHeight="1" x14ac:dyDescent="0.2">
      <c r="A180" s="56" t="s">
        <v>345</v>
      </c>
      <c r="B180" s="57" t="s">
        <v>346</v>
      </c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64"/>
      <c r="Q180" s="64"/>
      <c r="R180" s="64"/>
      <c r="S180" s="64"/>
      <c r="T180" s="64"/>
      <c r="U180" s="64"/>
      <c r="V180" s="64"/>
      <c r="W180" s="64"/>
      <c r="X180" s="64"/>
      <c r="Y180" s="64"/>
      <c r="Z180" s="64"/>
    </row>
    <row r="181" spans="1:26" ht="20.100000000000001" customHeight="1" x14ac:dyDescent="0.2">
      <c r="A181" s="59" t="s">
        <v>322</v>
      </c>
      <c r="B181" s="60" t="s">
        <v>32</v>
      </c>
      <c r="C181" s="70" t="s">
        <v>347</v>
      </c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</row>
    <row r="182" spans="1:26" ht="20.100000000000001" customHeight="1" x14ac:dyDescent="0.2">
      <c r="A182" s="59" t="s">
        <v>324</v>
      </c>
      <c r="B182" s="60" t="s">
        <v>35</v>
      </c>
      <c r="C182" s="70" t="s">
        <v>348</v>
      </c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</row>
    <row r="183" spans="1:26" ht="20.100000000000001" customHeight="1" x14ac:dyDescent="0.2">
      <c r="A183" s="59" t="s">
        <v>326</v>
      </c>
      <c r="B183" s="62" t="s">
        <v>17</v>
      </c>
      <c r="C183" s="70" t="s">
        <v>340</v>
      </c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</row>
    <row r="184" spans="1:26" ht="20.100000000000001" customHeight="1" x14ac:dyDescent="0.2">
      <c r="A184" s="59" t="s">
        <v>327</v>
      </c>
      <c r="B184" s="62" t="s">
        <v>349</v>
      </c>
      <c r="C184" s="70" t="s">
        <v>350</v>
      </c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</row>
    <row r="185" spans="1:26" ht="35.1" customHeight="1" x14ac:dyDescent="0.2">
      <c r="A185" s="59" t="s">
        <v>330</v>
      </c>
      <c r="B185" s="62" t="s">
        <v>351</v>
      </c>
      <c r="C185" s="70" t="s">
        <v>352</v>
      </c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</row>
  </sheetData>
  <mergeCells count="158">
    <mergeCell ref="C183:O183"/>
    <mergeCell ref="C184:O184"/>
    <mergeCell ref="C185:O185"/>
    <mergeCell ref="A4:A7"/>
    <mergeCell ref="B4:B7"/>
    <mergeCell ref="C170:O170"/>
    <mergeCell ref="C171:O171"/>
    <mergeCell ref="C174:O174"/>
    <mergeCell ref="C175:O175"/>
    <mergeCell ref="C176:O176"/>
    <mergeCell ref="C177:O177"/>
    <mergeCell ref="C178:O178"/>
    <mergeCell ref="C181:O181"/>
    <mergeCell ref="C182:O182"/>
    <mergeCell ref="C157:O157"/>
    <mergeCell ref="C160:O160"/>
    <mergeCell ref="C161:O161"/>
    <mergeCell ref="C162:O162"/>
    <mergeCell ref="C163:O163"/>
    <mergeCell ref="C164:O164"/>
    <mergeCell ref="C167:O167"/>
    <mergeCell ref="C168:O168"/>
    <mergeCell ref="C169:O169"/>
    <mergeCell ref="C146:O146"/>
    <mergeCell ref="C147:O147"/>
    <mergeCell ref="C148:O148"/>
    <mergeCell ref="C149:O149"/>
    <mergeCell ref="C150:O150"/>
    <mergeCell ref="C153:O153"/>
    <mergeCell ref="C154:O154"/>
    <mergeCell ref="C155:O155"/>
    <mergeCell ref="C156:O156"/>
    <mergeCell ref="C135:O135"/>
    <mergeCell ref="C136:O136"/>
    <mergeCell ref="C137:O137"/>
    <mergeCell ref="C138:O138"/>
    <mergeCell ref="C139:O139"/>
    <mergeCell ref="C140:O140"/>
    <mergeCell ref="C143:O143"/>
    <mergeCell ref="C144:O144"/>
    <mergeCell ref="C145:O145"/>
    <mergeCell ref="C124:O124"/>
    <mergeCell ref="C125:O125"/>
    <mergeCell ref="C126:O126"/>
    <mergeCell ref="C127:O127"/>
    <mergeCell ref="C130:O130"/>
    <mergeCell ref="C131:O131"/>
    <mergeCell ref="C132:O132"/>
    <mergeCell ref="C133:O133"/>
    <mergeCell ref="C134:O134"/>
    <mergeCell ref="C115:O115"/>
    <mergeCell ref="C116:O116"/>
    <mergeCell ref="C117:O117"/>
    <mergeCell ref="C118:O118"/>
    <mergeCell ref="C119:O119"/>
    <mergeCell ref="C120:O120"/>
    <mergeCell ref="C121:O121"/>
    <mergeCell ref="C122:O122"/>
    <mergeCell ref="C123:O123"/>
    <mergeCell ref="C104:O104"/>
    <mergeCell ref="C105:O105"/>
    <mergeCell ref="C106:O106"/>
    <mergeCell ref="C107:O107"/>
    <mergeCell ref="C108:O108"/>
    <mergeCell ref="C109:O109"/>
    <mergeCell ref="C110:O110"/>
    <mergeCell ref="C111:O111"/>
    <mergeCell ref="C112:O112"/>
    <mergeCell ref="C93:O93"/>
    <mergeCell ref="C94:O94"/>
    <mergeCell ref="C95:O95"/>
    <mergeCell ref="C96:O96"/>
    <mergeCell ref="C97:O97"/>
    <mergeCell ref="C98:O98"/>
    <mergeCell ref="C101:O101"/>
    <mergeCell ref="C102:O102"/>
    <mergeCell ref="C103:O103"/>
    <mergeCell ref="C82:O82"/>
    <mergeCell ref="C83:O83"/>
    <mergeCell ref="C84:O84"/>
    <mergeCell ref="C87:O87"/>
    <mergeCell ref="C88:O88"/>
    <mergeCell ref="C89:O89"/>
    <mergeCell ref="C90:O90"/>
    <mergeCell ref="C91:O91"/>
    <mergeCell ref="C92:O92"/>
    <mergeCell ref="C73:O73"/>
    <mergeCell ref="C74:O74"/>
    <mergeCell ref="C75:O75"/>
    <mergeCell ref="C76:O76"/>
    <mergeCell ref="C77:O77"/>
    <mergeCell ref="C78:O78"/>
    <mergeCell ref="C79:O79"/>
    <mergeCell ref="C80:O80"/>
    <mergeCell ref="C81:O81"/>
    <mergeCell ref="C62:O62"/>
    <mergeCell ref="C63:O63"/>
    <mergeCell ref="C64:O64"/>
    <mergeCell ref="C65:O65"/>
    <mergeCell ref="C68:O68"/>
    <mergeCell ref="C69:O69"/>
    <mergeCell ref="C70:O70"/>
    <mergeCell ref="C71:O71"/>
    <mergeCell ref="C72:O72"/>
    <mergeCell ref="C51:O51"/>
    <mergeCell ref="C52:O52"/>
    <mergeCell ref="C55:O55"/>
    <mergeCell ref="C56:O56"/>
    <mergeCell ref="C57:O57"/>
    <mergeCell ref="C58:O58"/>
    <mergeCell ref="C59:O59"/>
    <mergeCell ref="C60:O60"/>
    <mergeCell ref="C61:O61"/>
    <mergeCell ref="C42:O42"/>
    <mergeCell ref="C43:O43"/>
    <mergeCell ref="C44:O44"/>
    <mergeCell ref="C45:O45"/>
    <mergeCell ref="C46:O46"/>
    <mergeCell ref="C47:O47"/>
    <mergeCell ref="C48:O48"/>
    <mergeCell ref="C49:O49"/>
    <mergeCell ref="C50:O50"/>
    <mergeCell ref="C31:O31"/>
    <mergeCell ref="C32:O32"/>
    <mergeCell ref="C33:O33"/>
    <mergeCell ref="C34:O34"/>
    <mergeCell ref="C35:O35"/>
    <mergeCell ref="C36:O36"/>
    <mergeCell ref="C37:O37"/>
    <mergeCell ref="C38:O38"/>
    <mergeCell ref="C39:O39"/>
    <mergeCell ref="C20:O20"/>
    <mergeCell ref="C21:O21"/>
    <mergeCell ref="C22:O22"/>
    <mergeCell ref="C23:O23"/>
    <mergeCell ref="C24:O24"/>
    <mergeCell ref="C25:O25"/>
    <mergeCell ref="C26:O26"/>
    <mergeCell ref="C29:O29"/>
    <mergeCell ref="C30:O30"/>
    <mergeCell ref="C11:O11"/>
    <mergeCell ref="D12:E12"/>
    <mergeCell ref="K12:L12"/>
    <mergeCell ref="N12:O12"/>
    <mergeCell ref="C15:O15"/>
    <mergeCell ref="C16:O16"/>
    <mergeCell ref="C17:O17"/>
    <mergeCell ref="C18:O18"/>
    <mergeCell ref="C19:O19"/>
    <mergeCell ref="A1:O1"/>
    <mergeCell ref="C3:O3"/>
    <mergeCell ref="C4:O4"/>
    <mergeCell ref="C5:O5"/>
    <mergeCell ref="C6:O6"/>
    <mergeCell ref="C7:O7"/>
    <mergeCell ref="C8:O8"/>
    <mergeCell ref="C9:O9"/>
    <mergeCell ref="C10:O10"/>
  </mergeCells>
  <phoneticPr fontId="29" type="noConversion"/>
  <pageMargins left="0.39305555555555599" right="0.196527777777778" top="0.39305555555555599" bottom="0.39305555555555599" header="0.196527777777778" footer="0.196527777777778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1"/>
  <sheetViews>
    <sheetView workbookViewId="0"/>
  </sheetViews>
  <sheetFormatPr defaultColWidth="8.875" defaultRowHeight="16.5" x14ac:dyDescent="0.2"/>
  <cols>
    <col min="1" max="1" width="5.125" style="2" customWidth="1"/>
    <col min="2" max="2" width="16.625" style="2" customWidth="1"/>
    <col min="3" max="3" width="3.625" style="2" customWidth="1"/>
    <col min="4" max="4" width="5.125" style="2" customWidth="1"/>
    <col min="5" max="5" width="16.625" style="2" customWidth="1"/>
    <col min="6" max="6" width="3.625" style="2" customWidth="1"/>
    <col min="7" max="7" width="5.125" style="2" customWidth="1"/>
    <col min="8" max="8" width="16.625" style="2" customWidth="1"/>
    <col min="9" max="9" width="3.625" style="2" customWidth="1"/>
    <col min="10" max="10" width="5.125" style="2" customWidth="1"/>
    <col min="11" max="11" width="16.625" style="2" customWidth="1"/>
    <col min="12" max="12" width="3.625" style="2" customWidth="1"/>
    <col min="13" max="13" width="5.125" style="2" customWidth="1"/>
    <col min="14" max="14" width="16.625" style="2" customWidth="1"/>
    <col min="15" max="15" width="3.625" style="2" customWidth="1"/>
    <col min="16" max="16" width="5.125" style="2" customWidth="1"/>
    <col min="17" max="17" width="16.625" style="2" customWidth="1"/>
    <col min="18" max="18" width="3.625" style="2" customWidth="1"/>
    <col min="19" max="19" width="5.125" style="2" customWidth="1"/>
    <col min="20" max="20" width="16.625" style="2" customWidth="1"/>
    <col min="21" max="21" width="3.625" style="2" customWidth="1"/>
    <col min="22" max="22" width="5.125" style="2" customWidth="1"/>
    <col min="23" max="23" width="16.625" style="2" customWidth="1"/>
    <col min="24" max="24" width="3.625" style="2" customWidth="1"/>
    <col min="25" max="25" width="5.125" style="2" customWidth="1"/>
    <col min="26" max="26" width="16.625" style="2" customWidth="1"/>
    <col min="27" max="27" width="3.625" style="2" customWidth="1"/>
    <col min="28" max="28" width="5.125" style="2" customWidth="1"/>
    <col min="29" max="29" width="16.625" style="2" customWidth="1"/>
    <col min="30" max="34" width="3.625" style="2" customWidth="1"/>
    <col min="35" max="38" width="3.625" style="1" customWidth="1"/>
    <col min="39" max="16384" width="8.875" style="1"/>
  </cols>
  <sheetData>
    <row r="1" spans="1:34" ht="30" customHeight="1" x14ac:dyDescent="0.2">
      <c r="A1" s="40" t="s">
        <v>353</v>
      </c>
      <c r="B1" s="41" t="s">
        <v>354</v>
      </c>
      <c r="D1" s="40" t="s">
        <v>353</v>
      </c>
      <c r="E1" s="41" t="s">
        <v>355</v>
      </c>
      <c r="G1" s="40" t="s">
        <v>353</v>
      </c>
      <c r="H1" s="41" t="s">
        <v>356</v>
      </c>
      <c r="J1" s="40" t="s">
        <v>353</v>
      </c>
      <c r="K1" s="41" t="s">
        <v>357</v>
      </c>
      <c r="M1" s="40" t="s">
        <v>353</v>
      </c>
      <c r="N1" s="41" t="s">
        <v>358</v>
      </c>
      <c r="P1" s="40" t="s">
        <v>353</v>
      </c>
      <c r="Q1" s="41" t="s">
        <v>359</v>
      </c>
      <c r="S1" s="40" t="s">
        <v>353</v>
      </c>
      <c r="T1" s="41" t="s">
        <v>360</v>
      </c>
      <c r="V1" s="40" t="s">
        <v>353</v>
      </c>
      <c r="W1" s="41" t="s">
        <v>361</v>
      </c>
      <c r="Y1" s="40" t="s">
        <v>353</v>
      </c>
      <c r="Z1" s="41" t="s">
        <v>362</v>
      </c>
      <c r="AB1" s="40" t="s">
        <v>353</v>
      </c>
      <c r="AC1" s="41" t="s">
        <v>363</v>
      </c>
    </row>
    <row r="2" spans="1:34" s="5" customFormat="1" x14ac:dyDescent="0.2">
      <c r="A2" s="42">
        <v>1</v>
      </c>
      <c r="B2" s="43" t="s">
        <v>364</v>
      </c>
      <c r="C2" s="4"/>
      <c r="D2" s="42">
        <v>1</v>
      </c>
      <c r="E2" s="43" t="s">
        <v>365</v>
      </c>
      <c r="F2" s="4"/>
      <c r="G2" s="42">
        <v>1</v>
      </c>
      <c r="H2" s="43" t="s">
        <v>366</v>
      </c>
      <c r="I2" s="4"/>
      <c r="J2" s="42">
        <v>1</v>
      </c>
      <c r="K2" s="43" t="s">
        <v>367</v>
      </c>
      <c r="L2" s="4"/>
      <c r="M2" s="42">
        <v>1</v>
      </c>
      <c r="N2" s="43" t="s">
        <v>368</v>
      </c>
      <c r="O2" s="4"/>
      <c r="P2" s="42">
        <v>1</v>
      </c>
      <c r="Q2" s="43" t="s">
        <v>369</v>
      </c>
      <c r="R2" s="4"/>
      <c r="S2" s="42">
        <v>1</v>
      </c>
      <c r="T2" s="43" t="s">
        <v>370</v>
      </c>
      <c r="U2" s="4"/>
      <c r="V2" s="42">
        <v>1</v>
      </c>
      <c r="W2" s="43" t="s">
        <v>371</v>
      </c>
      <c r="X2" s="4"/>
      <c r="Y2" s="42">
        <v>1</v>
      </c>
      <c r="Z2" s="43" t="s">
        <v>372</v>
      </c>
      <c r="AA2" s="4"/>
      <c r="AB2" s="42">
        <v>1</v>
      </c>
      <c r="AC2" s="43" t="s">
        <v>373</v>
      </c>
      <c r="AD2" s="4"/>
      <c r="AE2" s="4"/>
      <c r="AF2" s="4"/>
      <c r="AG2" s="4"/>
      <c r="AH2" s="4"/>
    </row>
    <row r="3" spans="1:34" s="5" customFormat="1" x14ac:dyDescent="0.2">
      <c r="A3" s="42">
        <v>2</v>
      </c>
      <c r="B3" s="43" t="s">
        <v>374</v>
      </c>
      <c r="C3" s="4"/>
      <c r="D3" s="42">
        <v>2</v>
      </c>
      <c r="E3" s="43" t="s">
        <v>375</v>
      </c>
      <c r="F3" s="4"/>
      <c r="G3" s="42">
        <v>2</v>
      </c>
      <c r="H3" s="43" t="s">
        <v>376</v>
      </c>
      <c r="I3" s="4"/>
      <c r="J3" s="42">
        <v>2</v>
      </c>
      <c r="K3" s="43" t="s">
        <v>377</v>
      </c>
      <c r="L3" s="4"/>
      <c r="M3" s="42">
        <v>2</v>
      </c>
      <c r="N3" s="43" t="s">
        <v>378</v>
      </c>
      <c r="O3" s="4"/>
      <c r="P3" s="42">
        <v>2</v>
      </c>
      <c r="Q3" s="43" t="s">
        <v>379</v>
      </c>
      <c r="R3" s="4"/>
      <c r="S3" s="42">
        <v>2</v>
      </c>
      <c r="T3" s="43" t="s">
        <v>380</v>
      </c>
      <c r="U3" s="4"/>
      <c r="V3" s="42">
        <v>2</v>
      </c>
      <c r="W3" s="43" t="s">
        <v>381</v>
      </c>
      <c r="X3" s="4"/>
      <c r="Y3" s="42">
        <v>2</v>
      </c>
      <c r="Z3" s="43" t="s">
        <v>382</v>
      </c>
      <c r="AA3" s="4"/>
      <c r="AB3" s="42">
        <v>2</v>
      </c>
      <c r="AC3" s="43" t="s">
        <v>383</v>
      </c>
      <c r="AD3" s="4"/>
      <c r="AE3" s="4"/>
      <c r="AF3" s="4"/>
      <c r="AG3" s="4"/>
      <c r="AH3" s="4"/>
    </row>
    <row r="4" spans="1:34" s="5" customFormat="1" x14ac:dyDescent="0.2">
      <c r="A4" s="42">
        <v>3</v>
      </c>
      <c r="B4" s="43" t="s">
        <v>384</v>
      </c>
      <c r="C4" s="4"/>
      <c r="D4" s="42">
        <v>3</v>
      </c>
      <c r="E4" s="43" t="s">
        <v>385</v>
      </c>
      <c r="F4" s="4"/>
      <c r="G4" s="42">
        <v>3</v>
      </c>
      <c r="H4" s="43" t="s">
        <v>386</v>
      </c>
      <c r="I4" s="4"/>
      <c r="J4" s="42">
        <v>3</v>
      </c>
      <c r="K4" s="43" t="s">
        <v>387</v>
      </c>
      <c r="L4" s="4"/>
      <c r="M4" s="42">
        <v>3</v>
      </c>
      <c r="N4" s="43" t="s">
        <v>388</v>
      </c>
      <c r="O4" s="4"/>
      <c r="P4" s="42">
        <v>3</v>
      </c>
      <c r="Q4" s="43" t="s">
        <v>389</v>
      </c>
      <c r="R4" s="4"/>
      <c r="S4" s="42">
        <v>3</v>
      </c>
      <c r="T4" s="43" t="s">
        <v>390</v>
      </c>
      <c r="U4" s="4"/>
      <c r="V4" s="42">
        <v>3</v>
      </c>
      <c r="W4" s="43" t="s">
        <v>391</v>
      </c>
      <c r="X4" s="4"/>
      <c r="Y4" s="42">
        <v>3</v>
      </c>
      <c r="Z4" s="43" t="s">
        <v>392</v>
      </c>
      <c r="AA4" s="4"/>
      <c r="AB4" s="42">
        <v>3</v>
      </c>
      <c r="AC4" s="43" t="s">
        <v>393</v>
      </c>
      <c r="AD4" s="4"/>
      <c r="AE4" s="4"/>
      <c r="AF4" s="4"/>
      <c r="AG4" s="4"/>
      <c r="AH4" s="4"/>
    </row>
    <row r="5" spans="1:34" s="5" customFormat="1" x14ac:dyDescent="0.2">
      <c r="A5" s="42">
        <v>4</v>
      </c>
      <c r="B5" s="43" t="s">
        <v>394</v>
      </c>
      <c r="C5" s="4"/>
      <c r="D5" s="42">
        <v>4</v>
      </c>
      <c r="E5" s="43" t="s">
        <v>395</v>
      </c>
      <c r="F5" s="4"/>
      <c r="G5" s="42">
        <v>4</v>
      </c>
      <c r="H5" s="43" t="s">
        <v>396</v>
      </c>
      <c r="I5" s="4"/>
      <c r="J5" s="42">
        <v>4</v>
      </c>
      <c r="K5" s="43" t="s">
        <v>397</v>
      </c>
      <c r="L5" s="4"/>
      <c r="M5" s="42">
        <v>4</v>
      </c>
      <c r="N5" s="43" t="s">
        <v>398</v>
      </c>
      <c r="O5" s="4"/>
      <c r="P5" s="42">
        <v>4</v>
      </c>
      <c r="Q5" s="43" t="s">
        <v>399</v>
      </c>
      <c r="R5" s="4"/>
      <c r="S5" s="42">
        <v>4</v>
      </c>
      <c r="T5" s="43" t="s">
        <v>400</v>
      </c>
      <c r="U5" s="4"/>
      <c r="V5" s="42">
        <v>4</v>
      </c>
      <c r="W5" s="43" t="s">
        <v>401</v>
      </c>
      <c r="X5" s="4"/>
      <c r="Y5" s="42">
        <v>4</v>
      </c>
      <c r="Z5" s="43" t="s">
        <v>402</v>
      </c>
      <c r="AA5" s="4"/>
      <c r="AB5" s="42">
        <v>4</v>
      </c>
      <c r="AC5" s="43" t="s">
        <v>403</v>
      </c>
      <c r="AD5" s="4"/>
      <c r="AE5" s="4"/>
      <c r="AF5" s="4"/>
      <c r="AG5" s="4"/>
      <c r="AH5" s="4"/>
    </row>
    <row r="6" spans="1:34" s="5" customFormat="1" x14ac:dyDescent="0.2">
      <c r="A6" s="42">
        <v>5</v>
      </c>
      <c r="B6" s="43" t="s">
        <v>404</v>
      </c>
      <c r="C6" s="4"/>
      <c r="D6" s="42">
        <v>5</v>
      </c>
      <c r="E6" s="43" t="s">
        <v>405</v>
      </c>
      <c r="F6" s="4"/>
      <c r="G6" s="42">
        <v>5</v>
      </c>
      <c r="H6" s="43" t="s">
        <v>406</v>
      </c>
      <c r="I6" s="4"/>
      <c r="J6" s="42">
        <v>5</v>
      </c>
      <c r="K6" s="43" t="s">
        <v>407</v>
      </c>
      <c r="L6" s="4"/>
      <c r="M6" s="42">
        <v>5</v>
      </c>
      <c r="N6" s="43" t="s">
        <v>408</v>
      </c>
      <c r="O6" s="4"/>
      <c r="P6" s="42">
        <v>5</v>
      </c>
      <c r="Q6" s="43"/>
      <c r="R6" s="4"/>
      <c r="S6" s="42">
        <v>5</v>
      </c>
      <c r="T6" s="43" t="s">
        <v>409</v>
      </c>
      <c r="U6" s="4"/>
      <c r="V6" s="42">
        <v>5</v>
      </c>
      <c r="W6" s="43" t="s">
        <v>410</v>
      </c>
      <c r="X6" s="4"/>
      <c r="Y6" s="42">
        <v>5</v>
      </c>
      <c r="Z6" s="43" t="s">
        <v>411</v>
      </c>
      <c r="AA6" s="4"/>
      <c r="AB6" s="42">
        <v>5</v>
      </c>
      <c r="AC6" s="43" t="s">
        <v>412</v>
      </c>
      <c r="AD6" s="4"/>
      <c r="AE6" s="4"/>
      <c r="AF6" s="4"/>
      <c r="AG6" s="4"/>
      <c r="AH6" s="4"/>
    </row>
    <row r="7" spans="1:34" s="5" customFormat="1" x14ac:dyDescent="0.2">
      <c r="A7" s="42">
        <v>6</v>
      </c>
      <c r="B7" s="43" t="s">
        <v>413</v>
      </c>
      <c r="C7" s="4"/>
      <c r="D7" s="42">
        <v>6</v>
      </c>
      <c r="E7" s="43" t="s">
        <v>414</v>
      </c>
      <c r="F7" s="4"/>
      <c r="G7" s="42">
        <v>6</v>
      </c>
      <c r="H7" s="43" t="s">
        <v>415</v>
      </c>
      <c r="I7" s="4"/>
      <c r="J7" s="42">
        <v>6</v>
      </c>
      <c r="K7" s="43" t="s">
        <v>416</v>
      </c>
      <c r="L7" s="4"/>
      <c r="M7" s="42">
        <v>6</v>
      </c>
      <c r="N7" s="43" t="s">
        <v>417</v>
      </c>
      <c r="O7" s="4"/>
      <c r="P7" s="42">
        <v>6</v>
      </c>
      <c r="Q7" s="43"/>
      <c r="R7" s="4"/>
      <c r="S7" s="42">
        <v>6</v>
      </c>
      <c r="T7" s="43"/>
      <c r="U7" s="4"/>
      <c r="V7" s="42">
        <v>6</v>
      </c>
      <c r="W7" s="43"/>
      <c r="X7" s="4"/>
      <c r="Y7" s="42">
        <v>6</v>
      </c>
      <c r="Z7" s="43" t="s">
        <v>418</v>
      </c>
      <c r="AA7" s="4"/>
      <c r="AB7" s="42">
        <v>6</v>
      </c>
      <c r="AC7" s="43"/>
      <c r="AD7" s="4"/>
      <c r="AE7" s="4"/>
      <c r="AF7" s="4"/>
      <c r="AG7" s="4"/>
      <c r="AH7" s="4"/>
    </row>
    <row r="8" spans="1:34" s="5" customFormat="1" x14ac:dyDescent="0.2">
      <c r="A8" s="42">
        <v>7</v>
      </c>
      <c r="B8" s="43" t="s">
        <v>419</v>
      </c>
      <c r="C8" s="4"/>
      <c r="D8" s="42">
        <v>7</v>
      </c>
      <c r="E8" s="43" t="s">
        <v>420</v>
      </c>
      <c r="F8" s="4"/>
      <c r="G8" s="42">
        <v>7</v>
      </c>
      <c r="H8" s="43" t="s">
        <v>421</v>
      </c>
      <c r="I8" s="4"/>
      <c r="J8" s="42">
        <v>7</v>
      </c>
      <c r="K8" s="43" t="s">
        <v>422</v>
      </c>
      <c r="L8" s="4"/>
      <c r="M8" s="42">
        <v>7</v>
      </c>
      <c r="N8" s="43" t="s">
        <v>423</v>
      </c>
      <c r="O8" s="4"/>
      <c r="P8" s="42">
        <v>7</v>
      </c>
      <c r="Q8" s="43"/>
      <c r="R8" s="4"/>
      <c r="S8" s="42">
        <v>7</v>
      </c>
      <c r="T8" s="43"/>
      <c r="U8" s="4"/>
      <c r="V8" s="42">
        <v>7</v>
      </c>
      <c r="W8" s="43"/>
      <c r="X8" s="4"/>
      <c r="Y8" s="42">
        <v>7</v>
      </c>
      <c r="Z8" s="43" t="s">
        <v>424</v>
      </c>
      <c r="AA8" s="4"/>
      <c r="AB8" s="42">
        <v>7</v>
      </c>
      <c r="AC8" s="43"/>
      <c r="AD8" s="4"/>
      <c r="AE8" s="4"/>
      <c r="AF8" s="4"/>
      <c r="AG8" s="4"/>
      <c r="AH8" s="4"/>
    </row>
    <row r="9" spans="1:34" s="5" customFormat="1" x14ac:dyDescent="0.2">
      <c r="A9" s="42">
        <v>8</v>
      </c>
      <c r="B9" s="43" t="s">
        <v>425</v>
      </c>
      <c r="C9" s="4"/>
      <c r="D9" s="42">
        <v>8</v>
      </c>
      <c r="E9" s="43" t="s">
        <v>426</v>
      </c>
      <c r="F9" s="4"/>
      <c r="G9" s="42">
        <v>8</v>
      </c>
      <c r="H9" s="43" t="s">
        <v>427</v>
      </c>
      <c r="I9" s="4"/>
      <c r="J9" s="42">
        <v>8</v>
      </c>
      <c r="K9" s="43" t="s">
        <v>428</v>
      </c>
      <c r="L9" s="4"/>
      <c r="M9" s="42">
        <v>8</v>
      </c>
      <c r="N9" s="43" t="s">
        <v>429</v>
      </c>
      <c r="O9" s="4"/>
      <c r="P9" s="42">
        <v>8</v>
      </c>
      <c r="Q9" s="43"/>
      <c r="R9" s="4"/>
      <c r="S9" s="42">
        <v>8</v>
      </c>
      <c r="T9" s="43"/>
      <c r="U9" s="4"/>
      <c r="V9" s="42">
        <v>8</v>
      </c>
      <c r="W9" s="43"/>
      <c r="X9" s="4"/>
      <c r="Y9" s="42">
        <v>8</v>
      </c>
      <c r="Z9" s="43" t="s">
        <v>430</v>
      </c>
      <c r="AA9" s="4"/>
      <c r="AB9" s="42">
        <v>8</v>
      </c>
      <c r="AC9" s="43"/>
      <c r="AD9" s="4"/>
      <c r="AE9" s="4"/>
      <c r="AF9" s="4"/>
      <c r="AG9" s="4"/>
      <c r="AH9" s="4"/>
    </row>
    <row r="10" spans="1:34" s="5" customFormat="1" x14ac:dyDescent="0.2">
      <c r="A10" s="42">
        <v>9</v>
      </c>
      <c r="B10" s="43" t="s">
        <v>431</v>
      </c>
      <c r="C10" s="4"/>
      <c r="D10" s="42">
        <v>9</v>
      </c>
      <c r="E10" s="43" t="s">
        <v>432</v>
      </c>
      <c r="F10" s="4"/>
      <c r="G10" s="42">
        <v>9</v>
      </c>
      <c r="H10" s="43" t="s">
        <v>433</v>
      </c>
      <c r="I10" s="4"/>
      <c r="J10" s="42">
        <v>9</v>
      </c>
      <c r="K10" s="43" t="s">
        <v>434</v>
      </c>
      <c r="L10" s="4"/>
      <c r="M10" s="42">
        <v>9</v>
      </c>
      <c r="N10" s="43"/>
      <c r="O10" s="4"/>
      <c r="P10" s="42">
        <v>9</v>
      </c>
      <c r="Q10" s="43"/>
      <c r="R10" s="4"/>
      <c r="S10" s="42">
        <v>9</v>
      </c>
      <c r="T10" s="43"/>
      <c r="U10" s="4"/>
      <c r="V10" s="42">
        <v>9</v>
      </c>
      <c r="W10" s="43"/>
      <c r="X10" s="4"/>
      <c r="Y10" s="42">
        <v>9</v>
      </c>
      <c r="Z10" s="43" t="s">
        <v>435</v>
      </c>
      <c r="AA10" s="4"/>
      <c r="AB10" s="42">
        <v>9</v>
      </c>
      <c r="AC10" s="43"/>
      <c r="AD10" s="4"/>
      <c r="AE10" s="4"/>
      <c r="AF10" s="4"/>
      <c r="AG10" s="4"/>
      <c r="AH10" s="4"/>
    </row>
    <row r="11" spans="1:34" s="5" customFormat="1" x14ac:dyDescent="0.2">
      <c r="A11" s="42">
        <v>10</v>
      </c>
      <c r="B11" s="43" t="s">
        <v>436</v>
      </c>
      <c r="C11" s="4"/>
      <c r="D11" s="42">
        <v>10</v>
      </c>
      <c r="E11" s="43" t="s">
        <v>437</v>
      </c>
      <c r="F11" s="4"/>
      <c r="G11" s="42">
        <v>10</v>
      </c>
      <c r="H11" s="43" t="s">
        <v>438</v>
      </c>
      <c r="I11" s="4"/>
      <c r="J11" s="42">
        <v>10</v>
      </c>
      <c r="K11" s="43" t="s">
        <v>439</v>
      </c>
      <c r="L11" s="4"/>
      <c r="M11" s="42">
        <v>10</v>
      </c>
      <c r="N11" s="43"/>
      <c r="O11" s="4"/>
      <c r="P11" s="42">
        <v>10</v>
      </c>
      <c r="Q11" s="43"/>
      <c r="R11" s="4"/>
      <c r="S11" s="42">
        <v>10</v>
      </c>
      <c r="T11" s="43"/>
      <c r="U11" s="4"/>
      <c r="V11" s="42">
        <v>10</v>
      </c>
      <c r="W11" s="43"/>
      <c r="X11" s="4"/>
      <c r="Y11" s="42">
        <v>10</v>
      </c>
      <c r="Z11" s="43" t="s">
        <v>440</v>
      </c>
      <c r="AA11" s="4"/>
      <c r="AB11" s="42">
        <v>10</v>
      </c>
      <c r="AC11" s="43"/>
      <c r="AD11" s="4"/>
      <c r="AE11" s="4"/>
      <c r="AF11" s="4"/>
      <c r="AG11" s="4"/>
      <c r="AH11" s="4"/>
    </row>
    <row r="12" spans="1:34" s="5" customFormat="1" x14ac:dyDescent="0.2">
      <c r="A12" s="42">
        <v>11</v>
      </c>
      <c r="B12" s="43" t="s">
        <v>441</v>
      </c>
      <c r="C12" s="4"/>
      <c r="D12" s="42">
        <v>11</v>
      </c>
      <c r="E12" s="43" t="s">
        <v>442</v>
      </c>
      <c r="F12" s="4"/>
      <c r="G12" s="42">
        <v>11</v>
      </c>
      <c r="H12" s="43" t="s">
        <v>443</v>
      </c>
      <c r="I12" s="4"/>
      <c r="J12" s="42">
        <v>11</v>
      </c>
      <c r="K12" s="43" t="s">
        <v>444</v>
      </c>
      <c r="L12" s="4"/>
      <c r="M12" s="42">
        <v>11</v>
      </c>
      <c r="N12" s="43"/>
      <c r="O12" s="4"/>
      <c r="P12" s="42">
        <v>11</v>
      </c>
      <c r="Q12" s="43"/>
      <c r="R12" s="4"/>
      <c r="S12" s="42">
        <v>11</v>
      </c>
      <c r="T12" s="43"/>
      <c r="U12" s="4"/>
      <c r="V12" s="42">
        <v>11</v>
      </c>
      <c r="W12" s="43"/>
      <c r="X12" s="4"/>
      <c r="Y12" s="42">
        <v>11</v>
      </c>
      <c r="Z12" s="43" t="s">
        <v>445</v>
      </c>
      <c r="AA12" s="4"/>
      <c r="AB12" s="42">
        <v>11</v>
      </c>
      <c r="AC12" s="43"/>
      <c r="AD12" s="4"/>
      <c r="AE12" s="4"/>
      <c r="AF12" s="4"/>
      <c r="AG12" s="4"/>
      <c r="AH12" s="4"/>
    </row>
    <row r="13" spans="1:34" s="5" customFormat="1" x14ac:dyDescent="0.2">
      <c r="A13" s="42">
        <v>12</v>
      </c>
      <c r="B13" s="43" t="s">
        <v>446</v>
      </c>
      <c r="C13" s="4"/>
      <c r="D13" s="42">
        <v>12</v>
      </c>
      <c r="E13" s="43" t="s">
        <v>447</v>
      </c>
      <c r="F13" s="4"/>
      <c r="G13" s="42">
        <v>12</v>
      </c>
      <c r="H13" s="43" t="s">
        <v>448</v>
      </c>
      <c r="I13" s="4"/>
      <c r="J13" s="42">
        <v>12</v>
      </c>
      <c r="K13" s="43" t="s">
        <v>449</v>
      </c>
      <c r="L13" s="4"/>
      <c r="M13" s="42">
        <v>12</v>
      </c>
      <c r="N13" s="43"/>
      <c r="O13" s="4"/>
      <c r="P13" s="42">
        <v>12</v>
      </c>
      <c r="Q13" s="43"/>
      <c r="R13" s="4"/>
      <c r="S13" s="42">
        <v>12</v>
      </c>
      <c r="T13" s="43"/>
      <c r="U13" s="4"/>
      <c r="V13" s="42">
        <v>12</v>
      </c>
      <c r="W13" s="43"/>
      <c r="X13" s="4"/>
      <c r="Y13" s="42">
        <v>12</v>
      </c>
      <c r="Z13" s="43"/>
      <c r="AA13" s="4"/>
      <c r="AB13" s="42">
        <v>12</v>
      </c>
      <c r="AC13" s="43"/>
      <c r="AD13" s="4"/>
      <c r="AE13" s="4"/>
      <c r="AF13" s="4"/>
      <c r="AG13" s="4"/>
      <c r="AH13" s="4"/>
    </row>
    <row r="14" spans="1:34" s="5" customFormat="1" x14ac:dyDescent="0.2">
      <c r="A14" s="42">
        <v>13</v>
      </c>
      <c r="B14" s="43" t="s">
        <v>450</v>
      </c>
      <c r="C14" s="4"/>
      <c r="D14" s="42">
        <v>13</v>
      </c>
      <c r="E14" s="43" t="s">
        <v>451</v>
      </c>
      <c r="F14" s="4"/>
      <c r="G14" s="42">
        <v>13</v>
      </c>
      <c r="H14" s="43" t="s">
        <v>452</v>
      </c>
      <c r="I14" s="4"/>
      <c r="J14" s="42">
        <v>13</v>
      </c>
      <c r="K14" s="43" t="s">
        <v>453</v>
      </c>
      <c r="L14" s="4"/>
      <c r="M14" s="42">
        <v>13</v>
      </c>
      <c r="N14" s="43"/>
      <c r="O14" s="4"/>
      <c r="P14" s="42">
        <v>13</v>
      </c>
      <c r="Q14" s="43"/>
      <c r="R14" s="4"/>
      <c r="S14" s="42">
        <v>13</v>
      </c>
      <c r="T14" s="43"/>
      <c r="U14" s="4"/>
      <c r="V14" s="42">
        <v>13</v>
      </c>
      <c r="W14" s="43"/>
      <c r="X14" s="4"/>
      <c r="Y14" s="42">
        <v>13</v>
      </c>
      <c r="Z14" s="43"/>
      <c r="AA14" s="4"/>
      <c r="AB14" s="42">
        <v>13</v>
      </c>
      <c r="AC14" s="43"/>
      <c r="AD14" s="4"/>
      <c r="AE14" s="4"/>
      <c r="AF14" s="4"/>
      <c r="AG14" s="4"/>
      <c r="AH14" s="4"/>
    </row>
    <row r="15" spans="1:34" s="5" customFormat="1" x14ac:dyDescent="0.2">
      <c r="A15" s="42">
        <v>14</v>
      </c>
      <c r="B15" s="43" t="s">
        <v>454</v>
      </c>
      <c r="C15" s="4"/>
      <c r="D15" s="42">
        <v>14</v>
      </c>
      <c r="E15" s="43" t="s">
        <v>455</v>
      </c>
      <c r="F15" s="4"/>
      <c r="G15" s="42">
        <v>14</v>
      </c>
      <c r="H15" s="43" t="s">
        <v>456</v>
      </c>
      <c r="I15" s="4"/>
      <c r="J15" s="42">
        <v>14</v>
      </c>
      <c r="K15" s="43" t="s">
        <v>457</v>
      </c>
      <c r="L15" s="4"/>
      <c r="M15" s="42">
        <v>14</v>
      </c>
      <c r="N15" s="43"/>
      <c r="O15" s="4"/>
      <c r="P15" s="42">
        <v>14</v>
      </c>
      <c r="Q15" s="43"/>
      <c r="R15" s="4"/>
      <c r="S15" s="42">
        <v>14</v>
      </c>
      <c r="T15" s="43"/>
      <c r="U15" s="4"/>
      <c r="V15" s="42">
        <v>14</v>
      </c>
      <c r="W15" s="43"/>
      <c r="X15" s="4"/>
      <c r="Y15" s="42">
        <v>14</v>
      </c>
      <c r="Z15" s="43"/>
      <c r="AA15" s="4"/>
      <c r="AB15" s="42">
        <v>14</v>
      </c>
      <c r="AC15" s="43"/>
      <c r="AD15" s="4"/>
      <c r="AE15" s="4"/>
      <c r="AF15" s="4"/>
      <c r="AG15" s="4"/>
      <c r="AH15" s="4"/>
    </row>
    <row r="16" spans="1:34" s="5" customFormat="1" x14ac:dyDescent="0.2">
      <c r="A16" s="42">
        <v>15</v>
      </c>
      <c r="B16" s="43" t="s">
        <v>458</v>
      </c>
      <c r="C16" s="4"/>
      <c r="D16" s="42">
        <v>15</v>
      </c>
      <c r="E16" s="43" t="s">
        <v>459</v>
      </c>
      <c r="F16" s="4"/>
      <c r="G16" s="42">
        <v>15</v>
      </c>
      <c r="H16" s="43" t="s">
        <v>460</v>
      </c>
      <c r="I16" s="4"/>
      <c r="J16" s="42">
        <v>15</v>
      </c>
      <c r="K16" s="43" t="s">
        <v>461</v>
      </c>
      <c r="L16" s="4"/>
      <c r="M16" s="42">
        <v>15</v>
      </c>
      <c r="N16" s="43"/>
      <c r="O16" s="4"/>
      <c r="P16" s="42">
        <v>15</v>
      </c>
      <c r="Q16" s="43"/>
      <c r="R16" s="4"/>
      <c r="S16" s="42">
        <v>15</v>
      </c>
      <c r="T16" s="43"/>
      <c r="U16" s="4"/>
      <c r="V16" s="42">
        <v>15</v>
      </c>
      <c r="W16" s="43"/>
      <c r="X16" s="4"/>
      <c r="Y16" s="42">
        <v>15</v>
      </c>
      <c r="Z16" s="43"/>
      <c r="AA16" s="4"/>
      <c r="AB16" s="42">
        <v>15</v>
      </c>
      <c r="AC16" s="43"/>
      <c r="AD16" s="4"/>
      <c r="AE16" s="4"/>
      <c r="AF16" s="4"/>
      <c r="AG16" s="4"/>
      <c r="AH16" s="4"/>
    </row>
    <row r="17" spans="1:34" s="5" customFormat="1" x14ac:dyDescent="0.2">
      <c r="A17" s="42">
        <v>16</v>
      </c>
      <c r="B17" s="43" t="s">
        <v>462</v>
      </c>
      <c r="C17" s="4"/>
      <c r="D17" s="42">
        <v>16</v>
      </c>
      <c r="E17" s="43" t="s">
        <v>463</v>
      </c>
      <c r="F17" s="4"/>
      <c r="G17" s="42">
        <v>16</v>
      </c>
      <c r="H17" s="43" t="s">
        <v>464</v>
      </c>
      <c r="I17" s="4"/>
      <c r="J17" s="42">
        <v>16</v>
      </c>
      <c r="K17" s="43" t="s">
        <v>465</v>
      </c>
      <c r="L17" s="4"/>
      <c r="M17" s="42">
        <v>16</v>
      </c>
      <c r="N17" s="43"/>
      <c r="O17" s="4"/>
      <c r="P17" s="42">
        <v>16</v>
      </c>
      <c r="Q17" s="43"/>
      <c r="R17" s="4"/>
      <c r="S17" s="42">
        <v>16</v>
      </c>
      <c r="T17" s="43"/>
      <c r="U17" s="4"/>
      <c r="V17" s="42">
        <v>16</v>
      </c>
      <c r="W17" s="43"/>
      <c r="X17" s="4"/>
      <c r="Y17" s="42">
        <v>16</v>
      </c>
      <c r="Z17" s="43"/>
      <c r="AA17" s="4"/>
      <c r="AB17" s="42">
        <v>16</v>
      </c>
      <c r="AC17" s="43"/>
      <c r="AD17" s="4"/>
      <c r="AE17" s="4"/>
      <c r="AF17" s="4"/>
      <c r="AG17" s="4"/>
      <c r="AH17" s="4"/>
    </row>
    <row r="18" spans="1:34" s="5" customFormat="1" x14ac:dyDescent="0.2">
      <c r="A18" s="42">
        <v>17</v>
      </c>
      <c r="B18" s="43" t="s">
        <v>466</v>
      </c>
      <c r="C18" s="4"/>
      <c r="D18" s="42">
        <v>17</v>
      </c>
      <c r="E18" s="43" t="s">
        <v>467</v>
      </c>
      <c r="F18" s="4"/>
      <c r="G18" s="42">
        <v>17</v>
      </c>
      <c r="H18" s="43"/>
      <c r="I18" s="4"/>
      <c r="J18" s="42">
        <v>17</v>
      </c>
      <c r="K18" s="43" t="s">
        <v>468</v>
      </c>
      <c r="L18" s="4"/>
      <c r="M18" s="42">
        <v>17</v>
      </c>
      <c r="N18" s="43"/>
      <c r="O18" s="4"/>
      <c r="P18" s="42">
        <v>17</v>
      </c>
      <c r="Q18" s="43"/>
      <c r="R18" s="4"/>
      <c r="S18" s="42">
        <v>17</v>
      </c>
      <c r="T18" s="43"/>
      <c r="U18" s="4"/>
      <c r="V18" s="42">
        <v>17</v>
      </c>
      <c r="W18" s="43"/>
      <c r="X18" s="4"/>
      <c r="Y18" s="42">
        <v>17</v>
      </c>
      <c r="Z18" s="43"/>
      <c r="AA18" s="4"/>
      <c r="AB18" s="42">
        <v>17</v>
      </c>
      <c r="AC18" s="43"/>
      <c r="AD18" s="4"/>
      <c r="AE18" s="4"/>
      <c r="AF18" s="4"/>
      <c r="AG18" s="4"/>
      <c r="AH18" s="4"/>
    </row>
    <row r="19" spans="1:34" s="5" customFormat="1" x14ac:dyDescent="0.2">
      <c r="A19" s="42">
        <v>18</v>
      </c>
      <c r="B19" s="43" t="s">
        <v>469</v>
      </c>
      <c r="C19" s="4"/>
      <c r="D19" s="42">
        <v>18</v>
      </c>
      <c r="E19" s="43" t="s">
        <v>470</v>
      </c>
      <c r="F19" s="4"/>
      <c r="G19" s="42">
        <v>18</v>
      </c>
      <c r="H19" s="43"/>
      <c r="I19" s="4"/>
      <c r="J19" s="42">
        <v>18</v>
      </c>
      <c r="K19" s="43" t="s">
        <v>471</v>
      </c>
      <c r="L19" s="4"/>
      <c r="M19" s="42">
        <v>18</v>
      </c>
      <c r="N19" s="43"/>
      <c r="O19" s="4"/>
      <c r="P19" s="42">
        <v>18</v>
      </c>
      <c r="Q19" s="43"/>
      <c r="R19" s="4"/>
      <c r="S19" s="42">
        <v>18</v>
      </c>
      <c r="T19" s="43"/>
      <c r="U19" s="4"/>
      <c r="V19" s="42">
        <v>18</v>
      </c>
      <c r="W19" s="43"/>
      <c r="X19" s="4"/>
      <c r="Y19" s="42">
        <v>18</v>
      </c>
      <c r="Z19" s="43"/>
      <c r="AA19" s="4"/>
      <c r="AB19" s="42">
        <v>18</v>
      </c>
      <c r="AC19" s="43"/>
      <c r="AD19" s="4"/>
      <c r="AE19" s="4"/>
      <c r="AF19" s="4"/>
      <c r="AG19" s="4"/>
      <c r="AH19" s="4"/>
    </row>
    <row r="20" spans="1:34" s="5" customFormat="1" x14ac:dyDescent="0.2">
      <c r="A20" s="42">
        <v>19</v>
      </c>
      <c r="B20" s="43"/>
      <c r="C20" s="4"/>
      <c r="D20" s="42">
        <v>19</v>
      </c>
      <c r="E20" s="43" t="s">
        <v>472</v>
      </c>
      <c r="F20" s="4"/>
      <c r="G20" s="42">
        <v>19</v>
      </c>
      <c r="H20" s="43"/>
      <c r="I20" s="4"/>
      <c r="J20" s="42">
        <v>19</v>
      </c>
      <c r="K20" s="43" t="s">
        <v>473</v>
      </c>
      <c r="L20" s="4"/>
      <c r="M20" s="42">
        <v>19</v>
      </c>
      <c r="N20" s="43"/>
      <c r="O20" s="4"/>
      <c r="P20" s="42">
        <v>19</v>
      </c>
      <c r="Q20" s="43"/>
      <c r="R20" s="4"/>
      <c r="S20" s="42">
        <v>19</v>
      </c>
      <c r="T20" s="43"/>
      <c r="U20" s="4"/>
      <c r="V20" s="42">
        <v>19</v>
      </c>
      <c r="W20" s="43"/>
      <c r="X20" s="4"/>
      <c r="Y20" s="42">
        <v>19</v>
      </c>
      <c r="Z20" s="43"/>
      <c r="AA20" s="4"/>
      <c r="AB20" s="42">
        <v>19</v>
      </c>
      <c r="AC20" s="43"/>
      <c r="AD20" s="4"/>
      <c r="AE20" s="4"/>
      <c r="AF20" s="4"/>
      <c r="AG20" s="4"/>
      <c r="AH20" s="4"/>
    </row>
    <row r="21" spans="1:34" s="5" customFormat="1" x14ac:dyDescent="0.2">
      <c r="A21" s="42">
        <v>20</v>
      </c>
      <c r="B21" s="43"/>
      <c r="C21" s="4"/>
      <c r="D21" s="42">
        <v>20</v>
      </c>
      <c r="E21" s="43" t="s">
        <v>474</v>
      </c>
      <c r="F21" s="4"/>
      <c r="G21" s="42">
        <v>20</v>
      </c>
      <c r="H21" s="43"/>
      <c r="I21" s="4"/>
      <c r="J21" s="42">
        <v>20</v>
      </c>
      <c r="K21" s="43" t="s">
        <v>475</v>
      </c>
      <c r="L21" s="4"/>
      <c r="M21" s="42">
        <v>20</v>
      </c>
      <c r="N21" s="43"/>
      <c r="O21" s="4"/>
      <c r="P21" s="42">
        <v>20</v>
      </c>
      <c r="Q21" s="43"/>
      <c r="R21" s="4"/>
      <c r="S21" s="42">
        <v>20</v>
      </c>
      <c r="T21" s="43"/>
      <c r="U21" s="4"/>
      <c r="V21" s="42">
        <v>20</v>
      </c>
      <c r="W21" s="43"/>
      <c r="X21" s="4"/>
      <c r="Y21" s="42">
        <v>20</v>
      </c>
      <c r="Z21" s="43"/>
      <c r="AA21" s="4"/>
      <c r="AB21" s="42">
        <v>20</v>
      </c>
      <c r="AC21" s="43"/>
      <c r="AD21" s="4"/>
      <c r="AE21" s="4"/>
      <c r="AF21" s="4"/>
      <c r="AG21" s="4"/>
      <c r="AH21" s="4"/>
    </row>
    <row r="22" spans="1:34" s="5" customFormat="1" x14ac:dyDescent="0.2">
      <c r="A22" s="42">
        <v>21</v>
      </c>
      <c r="B22" s="43"/>
      <c r="C22" s="4"/>
      <c r="D22" s="42">
        <v>21</v>
      </c>
      <c r="E22" s="43" t="s">
        <v>476</v>
      </c>
      <c r="F22" s="4"/>
      <c r="G22" s="42">
        <v>21</v>
      </c>
      <c r="H22" s="43"/>
      <c r="I22" s="4"/>
      <c r="J22" s="42">
        <v>21</v>
      </c>
      <c r="K22" s="43" t="s">
        <v>477</v>
      </c>
      <c r="L22" s="4"/>
      <c r="M22" s="42">
        <v>21</v>
      </c>
      <c r="N22" s="43"/>
      <c r="O22" s="4"/>
      <c r="P22" s="42">
        <v>21</v>
      </c>
      <c r="Q22" s="43"/>
      <c r="R22" s="4"/>
      <c r="S22" s="42">
        <v>21</v>
      </c>
      <c r="T22" s="43"/>
      <c r="U22" s="4"/>
      <c r="V22" s="42">
        <v>21</v>
      </c>
      <c r="W22" s="43"/>
      <c r="X22" s="4"/>
      <c r="Y22" s="42">
        <v>21</v>
      </c>
      <c r="Z22" s="43"/>
      <c r="AA22" s="4"/>
      <c r="AB22" s="42">
        <v>21</v>
      </c>
      <c r="AC22" s="43"/>
      <c r="AD22" s="4"/>
      <c r="AE22" s="4"/>
      <c r="AF22" s="4"/>
      <c r="AG22" s="4"/>
      <c r="AH22" s="4"/>
    </row>
    <row r="23" spans="1:34" s="5" customFormat="1" x14ac:dyDescent="0.2">
      <c r="A23" s="42">
        <v>22</v>
      </c>
      <c r="B23" s="43"/>
      <c r="C23" s="4"/>
      <c r="D23" s="42">
        <v>22</v>
      </c>
      <c r="E23" s="43" t="s">
        <v>478</v>
      </c>
      <c r="F23" s="4"/>
      <c r="G23" s="42">
        <v>22</v>
      </c>
      <c r="H23" s="43"/>
      <c r="I23" s="4"/>
      <c r="J23" s="42">
        <v>22</v>
      </c>
      <c r="K23" s="43" t="s">
        <v>479</v>
      </c>
      <c r="L23" s="4"/>
      <c r="M23" s="42">
        <v>22</v>
      </c>
      <c r="N23" s="43"/>
      <c r="O23" s="4"/>
      <c r="P23" s="42">
        <v>22</v>
      </c>
      <c r="Q23" s="43"/>
      <c r="R23" s="4"/>
      <c r="S23" s="42">
        <v>22</v>
      </c>
      <c r="T23" s="43"/>
      <c r="U23" s="4"/>
      <c r="V23" s="42">
        <v>22</v>
      </c>
      <c r="W23" s="43"/>
      <c r="X23" s="4"/>
      <c r="Y23" s="42">
        <v>22</v>
      </c>
      <c r="Z23" s="43"/>
      <c r="AA23" s="4"/>
      <c r="AB23" s="42">
        <v>22</v>
      </c>
      <c r="AC23" s="43"/>
      <c r="AD23" s="4"/>
      <c r="AE23" s="4"/>
      <c r="AF23" s="4"/>
      <c r="AG23" s="4"/>
      <c r="AH23" s="4"/>
    </row>
    <row r="24" spans="1:34" s="5" customFormat="1" x14ac:dyDescent="0.2">
      <c r="A24" s="42">
        <v>23</v>
      </c>
      <c r="B24" s="43"/>
      <c r="C24" s="4"/>
      <c r="D24" s="42">
        <v>23</v>
      </c>
      <c r="E24" s="43" t="s">
        <v>480</v>
      </c>
      <c r="F24" s="4"/>
      <c r="G24" s="42">
        <v>23</v>
      </c>
      <c r="H24" s="43"/>
      <c r="I24" s="4"/>
      <c r="J24" s="42">
        <v>23</v>
      </c>
      <c r="K24" s="43" t="s">
        <v>481</v>
      </c>
      <c r="L24" s="4"/>
      <c r="M24" s="42">
        <v>23</v>
      </c>
      <c r="N24" s="43"/>
      <c r="O24" s="4"/>
      <c r="P24" s="42">
        <v>23</v>
      </c>
      <c r="Q24" s="43"/>
      <c r="R24" s="4"/>
      <c r="S24" s="42">
        <v>23</v>
      </c>
      <c r="T24" s="43"/>
      <c r="U24" s="4"/>
      <c r="V24" s="42">
        <v>23</v>
      </c>
      <c r="W24" s="43"/>
      <c r="X24" s="4"/>
      <c r="Y24" s="42">
        <v>23</v>
      </c>
      <c r="Z24" s="43"/>
      <c r="AA24" s="4"/>
      <c r="AB24" s="42">
        <v>23</v>
      </c>
      <c r="AC24" s="43"/>
      <c r="AD24" s="4"/>
      <c r="AE24" s="4"/>
      <c r="AF24" s="4"/>
      <c r="AG24" s="4"/>
      <c r="AH24" s="4"/>
    </row>
    <row r="25" spans="1:34" s="5" customFormat="1" x14ac:dyDescent="0.2">
      <c r="A25" s="42">
        <v>24</v>
      </c>
      <c r="B25" s="43"/>
      <c r="C25" s="4"/>
      <c r="D25" s="42">
        <v>24</v>
      </c>
      <c r="E25" s="43" t="s">
        <v>482</v>
      </c>
      <c r="F25" s="4"/>
      <c r="G25" s="42">
        <v>24</v>
      </c>
      <c r="H25" s="43"/>
      <c r="I25" s="4"/>
      <c r="J25" s="42">
        <v>24</v>
      </c>
      <c r="K25" s="43" t="s">
        <v>483</v>
      </c>
      <c r="L25" s="4"/>
      <c r="M25" s="42">
        <v>24</v>
      </c>
      <c r="N25" s="43"/>
      <c r="O25" s="4"/>
      <c r="P25" s="42">
        <v>24</v>
      </c>
      <c r="Q25" s="43"/>
      <c r="R25" s="4"/>
      <c r="S25" s="42">
        <v>24</v>
      </c>
      <c r="T25" s="43"/>
      <c r="U25" s="4"/>
      <c r="V25" s="42">
        <v>24</v>
      </c>
      <c r="W25" s="43"/>
      <c r="X25" s="4"/>
      <c r="Y25" s="42">
        <v>24</v>
      </c>
      <c r="Z25" s="43"/>
      <c r="AA25" s="4"/>
      <c r="AB25" s="42">
        <v>24</v>
      </c>
      <c r="AC25" s="43"/>
      <c r="AD25" s="4"/>
      <c r="AE25" s="4"/>
      <c r="AF25" s="4"/>
      <c r="AG25" s="4"/>
      <c r="AH25" s="4"/>
    </row>
    <row r="26" spans="1:34" s="5" customFormat="1" x14ac:dyDescent="0.2">
      <c r="A26" s="42">
        <v>25</v>
      </c>
      <c r="B26" s="43"/>
      <c r="C26" s="4"/>
      <c r="D26" s="42">
        <v>25</v>
      </c>
      <c r="E26" s="43" t="s">
        <v>484</v>
      </c>
      <c r="F26" s="4"/>
      <c r="G26" s="42">
        <v>25</v>
      </c>
      <c r="H26" s="43"/>
      <c r="I26" s="4"/>
      <c r="J26" s="42">
        <v>25</v>
      </c>
      <c r="K26" s="43" t="s">
        <v>485</v>
      </c>
      <c r="L26" s="4"/>
      <c r="M26" s="42">
        <v>25</v>
      </c>
      <c r="N26" s="43"/>
      <c r="O26" s="4"/>
      <c r="P26" s="42">
        <v>25</v>
      </c>
      <c r="Q26" s="43"/>
      <c r="R26" s="4"/>
      <c r="S26" s="42">
        <v>25</v>
      </c>
      <c r="T26" s="43"/>
      <c r="U26" s="4"/>
      <c r="V26" s="42">
        <v>25</v>
      </c>
      <c r="W26" s="43"/>
      <c r="X26" s="4"/>
      <c r="Y26" s="42">
        <v>25</v>
      </c>
      <c r="Z26" s="43"/>
      <c r="AA26" s="4"/>
      <c r="AB26" s="42">
        <v>25</v>
      </c>
      <c r="AC26" s="43"/>
      <c r="AD26" s="4"/>
      <c r="AE26" s="4"/>
      <c r="AF26" s="4"/>
      <c r="AG26" s="4"/>
      <c r="AH26" s="4"/>
    </row>
    <row r="27" spans="1:34" s="5" customFormat="1" x14ac:dyDescent="0.2">
      <c r="A27" s="42">
        <v>26</v>
      </c>
      <c r="B27" s="43"/>
      <c r="C27" s="4"/>
      <c r="D27" s="42">
        <v>26</v>
      </c>
      <c r="E27" s="43" t="s">
        <v>486</v>
      </c>
      <c r="F27" s="4"/>
      <c r="G27" s="42">
        <v>26</v>
      </c>
      <c r="H27" s="43"/>
      <c r="I27" s="4"/>
      <c r="J27" s="42">
        <v>26</v>
      </c>
      <c r="K27" s="43"/>
      <c r="L27" s="4"/>
      <c r="M27" s="42">
        <v>26</v>
      </c>
      <c r="N27" s="43"/>
      <c r="O27" s="4"/>
      <c r="P27" s="42">
        <v>26</v>
      </c>
      <c r="Q27" s="43"/>
      <c r="R27" s="4"/>
      <c r="S27" s="42">
        <v>26</v>
      </c>
      <c r="T27" s="43"/>
      <c r="U27" s="4"/>
      <c r="V27" s="42">
        <v>26</v>
      </c>
      <c r="W27" s="43"/>
      <c r="X27" s="4"/>
      <c r="Y27" s="42">
        <v>26</v>
      </c>
      <c r="Z27" s="43"/>
      <c r="AA27" s="4"/>
      <c r="AB27" s="42">
        <v>26</v>
      </c>
      <c r="AC27" s="43"/>
      <c r="AD27" s="4"/>
      <c r="AE27" s="4"/>
      <c r="AF27" s="4"/>
      <c r="AG27" s="4"/>
      <c r="AH27" s="4"/>
    </row>
    <row r="28" spans="1:34" s="5" customFormat="1" x14ac:dyDescent="0.2">
      <c r="A28" s="42">
        <v>27</v>
      </c>
      <c r="B28" s="43"/>
      <c r="C28" s="4"/>
      <c r="D28" s="42">
        <v>27</v>
      </c>
      <c r="E28" s="43" t="s">
        <v>487</v>
      </c>
      <c r="F28" s="4"/>
      <c r="G28" s="42">
        <v>27</v>
      </c>
      <c r="H28" s="43"/>
      <c r="I28" s="4"/>
      <c r="J28" s="42">
        <v>27</v>
      </c>
      <c r="K28" s="43"/>
      <c r="L28" s="4"/>
      <c r="M28" s="42">
        <v>27</v>
      </c>
      <c r="N28" s="43"/>
      <c r="O28" s="4"/>
      <c r="P28" s="42">
        <v>27</v>
      </c>
      <c r="Q28" s="43"/>
      <c r="R28" s="4"/>
      <c r="S28" s="42">
        <v>27</v>
      </c>
      <c r="T28" s="43"/>
      <c r="U28" s="4"/>
      <c r="V28" s="42">
        <v>27</v>
      </c>
      <c r="W28" s="43"/>
      <c r="X28" s="4"/>
      <c r="Y28" s="42">
        <v>27</v>
      </c>
      <c r="Z28" s="43"/>
      <c r="AA28" s="4"/>
      <c r="AB28" s="42">
        <v>27</v>
      </c>
      <c r="AC28" s="43"/>
      <c r="AD28" s="4"/>
      <c r="AE28" s="4"/>
      <c r="AF28" s="4"/>
      <c r="AG28" s="4"/>
      <c r="AH28" s="4"/>
    </row>
    <row r="29" spans="1:34" s="5" customFormat="1" x14ac:dyDescent="0.2">
      <c r="A29" s="42">
        <v>28</v>
      </c>
      <c r="B29" s="43"/>
      <c r="C29" s="4"/>
      <c r="D29" s="42">
        <v>28</v>
      </c>
      <c r="E29" s="43" t="s">
        <v>488</v>
      </c>
      <c r="F29" s="4"/>
      <c r="G29" s="42">
        <v>28</v>
      </c>
      <c r="H29" s="43"/>
      <c r="I29" s="4"/>
      <c r="J29" s="42">
        <v>28</v>
      </c>
      <c r="K29" s="43"/>
      <c r="L29" s="4"/>
      <c r="M29" s="42">
        <v>28</v>
      </c>
      <c r="N29" s="43"/>
      <c r="O29" s="4"/>
      <c r="P29" s="42">
        <v>28</v>
      </c>
      <c r="Q29" s="43"/>
      <c r="R29" s="4"/>
      <c r="S29" s="42">
        <v>28</v>
      </c>
      <c r="T29" s="43"/>
      <c r="U29" s="4"/>
      <c r="V29" s="42">
        <v>28</v>
      </c>
      <c r="W29" s="43"/>
      <c r="X29" s="4"/>
      <c r="Y29" s="42">
        <v>28</v>
      </c>
      <c r="Z29" s="43"/>
      <c r="AA29" s="4"/>
      <c r="AB29" s="42">
        <v>28</v>
      </c>
      <c r="AC29" s="43"/>
      <c r="AD29" s="4"/>
      <c r="AE29" s="4"/>
      <c r="AF29" s="4"/>
      <c r="AG29" s="4"/>
      <c r="AH29" s="4"/>
    </row>
    <row r="30" spans="1:34" s="5" customFormat="1" x14ac:dyDescent="0.2">
      <c r="A30" s="42">
        <v>29</v>
      </c>
      <c r="B30" s="43"/>
      <c r="C30" s="4"/>
      <c r="D30" s="42">
        <v>29</v>
      </c>
      <c r="E30" s="43" t="s">
        <v>489</v>
      </c>
      <c r="F30" s="4"/>
      <c r="G30" s="42">
        <v>29</v>
      </c>
      <c r="H30" s="43"/>
      <c r="I30" s="4"/>
      <c r="J30" s="42">
        <v>29</v>
      </c>
      <c r="K30" s="43"/>
      <c r="L30" s="4"/>
      <c r="M30" s="42">
        <v>29</v>
      </c>
      <c r="N30" s="43"/>
      <c r="O30" s="4"/>
      <c r="P30" s="42">
        <v>29</v>
      </c>
      <c r="Q30" s="43"/>
      <c r="R30" s="4"/>
      <c r="S30" s="42">
        <v>29</v>
      </c>
      <c r="T30" s="43"/>
      <c r="U30" s="4"/>
      <c r="V30" s="42">
        <v>29</v>
      </c>
      <c r="W30" s="43"/>
      <c r="X30" s="4"/>
      <c r="Y30" s="42">
        <v>29</v>
      </c>
      <c r="Z30" s="43"/>
      <c r="AA30" s="4"/>
      <c r="AB30" s="42">
        <v>29</v>
      </c>
      <c r="AC30" s="43"/>
      <c r="AD30" s="4"/>
      <c r="AE30" s="4"/>
      <c r="AF30" s="4"/>
      <c r="AG30" s="4"/>
      <c r="AH30" s="4"/>
    </row>
    <row r="31" spans="1:34" s="5" customFormat="1" x14ac:dyDescent="0.2">
      <c r="A31" s="42">
        <v>30</v>
      </c>
      <c r="B31" s="43"/>
      <c r="C31" s="4"/>
      <c r="D31" s="42">
        <v>30</v>
      </c>
      <c r="E31" s="43" t="s">
        <v>490</v>
      </c>
      <c r="F31" s="4"/>
      <c r="G31" s="42">
        <v>30</v>
      </c>
      <c r="H31" s="43"/>
      <c r="I31" s="4"/>
      <c r="J31" s="42">
        <v>30</v>
      </c>
      <c r="K31" s="43"/>
      <c r="L31" s="4"/>
      <c r="M31" s="42">
        <v>30</v>
      </c>
      <c r="N31" s="43"/>
      <c r="O31" s="4"/>
      <c r="P31" s="42">
        <v>30</v>
      </c>
      <c r="Q31" s="43"/>
      <c r="R31" s="4"/>
      <c r="S31" s="42">
        <v>30</v>
      </c>
      <c r="T31" s="43"/>
      <c r="U31" s="4"/>
      <c r="V31" s="42">
        <v>30</v>
      </c>
      <c r="W31" s="43"/>
      <c r="X31" s="4"/>
      <c r="Y31" s="42">
        <v>30</v>
      </c>
      <c r="Z31" s="43"/>
      <c r="AA31" s="4"/>
      <c r="AB31" s="42">
        <v>30</v>
      </c>
      <c r="AC31" s="43"/>
      <c r="AD31" s="4"/>
      <c r="AE31" s="4"/>
      <c r="AF31" s="4"/>
      <c r="AG31" s="4"/>
      <c r="AH31" s="4"/>
    </row>
    <row r="32" spans="1:34" s="5" customFormat="1" x14ac:dyDescent="0.2">
      <c r="A32" s="42">
        <v>31</v>
      </c>
      <c r="B32" s="43"/>
      <c r="C32" s="4"/>
      <c r="D32" s="42">
        <v>31</v>
      </c>
      <c r="E32" s="43" t="s">
        <v>491</v>
      </c>
      <c r="F32" s="4"/>
      <c r="G32" s="42">
        <v>31</v>
      </c>
      <c r="H32" s="43"/>
      <c r="I32" s="4"/>
      <c r="J32" s="42">
        <v>31</v>
      </c>
      <c r="K32" s="43"/>
      <c r="L32" s="4"/>
      <c r="M32" s="42">
        <v>31</v>
      </c>
      <c r="N32" s="43"/>
      <c r="O32" s="4"/>
      <c r="P32" s="42">
        <v>31</v>
      </c>
      <c r="Q32" s="43"/>
      <c r="R32" s="4"/>
      <c r="S32" s="42">
        <v>31</v>
      </c>
      <c r="T32" s="43"/>
      <c r="U32" s="4"/>
      <c r="V32" s="42">
        <v>31</v>
      </c>
      <c r="W32" s="43"/>
      <c r="X32" s="4"/>
      <c r="Y32" s="42">
        <v>31</v>
      </c>
      <c r="Z32" s="43"/>
      <c r="AA32" s="4"/>
      <c r="AB32" s="42">
        <v>31</v>
      </c>
      <c r="AC32" s="43"/>
      <c r="AD32" s="4"/>
      <c r="AE32" s="4"/>
      <c r="AF32" s="4"/>
      <c r="AG32" s="4"/>
      <c r="AH32" s="4"/>
    </row>
    <row r="33" spans="1:34" s="5" customFormat="1" x14ac:dyDescent="0.2">
      <c r="A33" s="42">
        <v>32</v>
      </c>
      <c r="B33" s="43"/>
      <c r="C33" s="4"/>
      <c r="D33" s="42">
        <v>32</v>
      </c>
      <c r="E33" s="43" t="s">
        <v>492</v>
      </c>
      <c r="F33" s="4"/>
      <c r="G33" s="42">
        <v>32</v>
      </c>
      <c r="H33" s="43"/>
      <c r="I33" s="4"/>
      <c r="J33" s="42">
        <v>32</v>
      </c>
      <c r="K33" s="43"/>
      <c r="L33" s="4"/>
      <c r="M33" s="42">
        <v>32</v>
      </c>
      <c r="N33" s="43"/>
      <c r="O33" s="4"/>
      <c r="P33" s="42">
        <v>32</v>
      </c>
      <c r="Q33" s="43"/>
      <c r="R33" s="4"/>
      <c r="S33" s="42">
        <v>32</v>
      </c>
      <c r="T33" s="43"/>
      <c r="U33" s="4"/>
      <c r="V33" s="42">
        <v>32</v>
      </c>
      <c r="W33" s="43"/>
      <c r="X33" s="4"/>
      <c r="Y33" s="42">
        <v>32</v>
      </c>
      <c r="Z33" s="43"/>
      <c r="AA33" s="4"/>
      <c r="AB33" s="42">
        <v>32</v>
      </c>
      <c r="AC33" s="43"/>
      <c r="AD33" s="4"/>
      <c r="AE33" s="4"/>
      <c r="AF33" s="4"/>
      <c r="AG33" s="4"/>
      <c r="AH33" s="4"/>
    </row>
    <row r="34" spans="1:34" s="5" customFormat="1" x14ac:dyDescent="0.2">
      <c r="A34" s="42">
        <v>33</v>
      </c>
      <c r="B34" s="43"/>
      <c r="C34" s="4"/>
      <c r="D34" s="42">
        <v>33</v>
      </c>
      <c r="E34" s="43"/>
      <c r="F34" s="4"/>
      <c r="G34" s="42">
        <v>33</v>
      </c>
      <c r="H34" s="43"/>
      <c r="I34" s="4"/>
      <c r="J34" s="42">
        <v>33</v>
      </c>
      <c r="K34" s="43"/>
      <c r="L34" s="4"/>
      <c r="M34" s="42">
        <v>33</v>
      </c>
      <c r="N34" s="43"/>
      <c r="O34" s="4"/>
      <c r="P34" s="42">
        <v>33</v>
      </c>
      <c r="Q34" s="43"/>
      <c r="R34" s="4"/>
      <c r="S34" s="42">
        <v>33</v>
      </c>
      <c r="T34" s="43"/>
      <c r="U34" s="4"/>
      <c r="V34" s="42">
        <v>33</v>
      </c>
      <c r="W34" s="43"/>
      <c r="X34" s="4"/>
      <c r="Y34" s="42">
        <v>33</v>
      </c>
      <c r="Z34" s="43"/>
      <c r="AA34" s="4"/>
      <c r="AB34" s="42">
        <v>33</v>
      </c>
      <c r="AC34" s="43"/>
      <c r="AD34" s="4"/>
      <c r="AE34" s="4"/>
      <c r="AF34" s="4"/>
      <c r="AG34" s="4"/>
      <c r="AH34" s="4"/>
    </row>
    <row r="35" spans="1:34" s="5" customFormat="1" x14ac:dyDescent="0.2">
      <c r="A35" s="42">
        <v>34</v>
      </c>
      <c r="B35" s="43"/>
      <c r="C35" s="4"/>
      <c r="D35" s="42">
        <v>34</v>
      </c>
      <c r="E35" s="43"/>
      <c r="F35" s="4"/>
      <c r="G35" s="42">
        <v>34</v>
      </c>
      <c r="H35" s="43"/>
      <c r="I35" s="4"/>
      <c r="J35" s="42">
        <v>34</v>
      </c>
      <c r="K35" s="43"/>
      <c r="L35" s="4"/>
      <c r="M35" s="42">
        <v>34</v>
      </c>
      <c r="N35" s="43"/>
      <c r="O35" s="4"/>
      <c r="P35" s="42">
        <v>34</v>
      </c>
      <c r="Q35" s="43"/>
      <c r="R35" s="4"/>
      <c r="S35" s="42">
        <v>34</v>
      </c>
      <c r="T35" s="43"/>
      <c r="U35" s="4"/>
      <c r="V35" s="42">
        <v>34</v>
      </c>
      <c r="W35" s="43"/>
      <c r="X35" s="4"/>
      <c r="Y35" s="42">
        <v>34</v>
      </c>
      <c r="Z35" s="43"/>
      <c r="AA35" s="4"/>
      <c r="AB35" s="42">
        <v>34</v>
      </c>
      <c r="AC35" s="43"/>
      <c r="AD35" s="4"/>
      <c r="AE35" s="4"/>
      <c r="AF35" s="4"/>
      <c r="AG35" s="4"/>
      <c r="AH35" s="4"/>
    </row>
    <row r="36" spans="1:34" s="5" customFormat="1" x14ac:dyDescent="0.2">
      <c r="A36" s="42">
        <v>35</v>
      </c>
      <c r="B36" s="43"/>
      <c r="C36" s="4"/>
      <c r="D36" s="42">
        <v>35</v>
      </c>
      <c r="E36" s="43"/>
      <c r="F36" s="4"/>
      <c r="G36" s="42">
        <v>35</v>
      </c>
      <c r="H36" s="43"/>
      <c r="I36" s="4"/>
      <c r="J36" s="42">
        <v>35</v>
      </c>
      <c r="K36" s="43"/>
      <c r="L36" s="4"/>
      <c r="M36" s="42">
        <v>35</v>
      </c>
      <c r="N36" s="43"/>
      <c r="O36" s="4"/>
      <c r="P36" s="42">
        <v>35</v>
      </c>
      <c r="Q36" s="43"/>
      <c r="R36" s="4"/>
      <c r="S36" s="42">
        <v>35</v>
      </c>
      <c r="T36" s="43"/>
      <c r="U36" s="4"/>
      <c r="V36" s="42">
        <v>35</v>
      </c>
      <c r="W36" s="43"/>
      <c r="X36" s="4"/>
      <c r="Y36" s="42">
        <v>35</v>
      </c>
      <c r="Z36" s="43"/>
      <c r="AA36" s="4"/>
      <c r="AB36" s="42">
        <v>35</v>
      </c>
      <c r="AC36" s="43"/>
      <c r="AD36" s="4"/>
      <c r="AE36" s="4"/>
      <c r="AF36" s="4"/>
      <c r="AG36" s="4"/>
      <c r="AH36" s="4"/>
    </row>
    <row r="37" spans="1:34" s="5" customFormat="1" x14ac:dyDescent="0.2">
      <c r="A37" s="42">
        <v>36</v>
      </c>
      <c r="B37" s="43"/>
      <c r="C37" s="4"/>
      <c r="D37" s="42">
        <v>36</v>
      </c>
      <c r="E37" s="43"/>
      <c r="F37" s="4"/>
      <c r="G37" s="42">
        <v>36</v>
      </c>
      <c r="H37" s="43"/>
      <c r="I37" s="4"/>
      <c r="J37" s="42">
        <v>36</v>
      </c>
      <c r="K37" s="43"/>
      <c r="L37" s="4"/>
      <c r="M37" s="42">
        <v>36</v>
      </c>
      <c r="N37" s="43"/>
      <c r="O37" s="4"/>
      <c r="P37" s="42">
        <v>36</v>
      </c>
      <c r="Q37" s="43"/>
      <c r="R37" s="4"/>
      <c r="S37" s="42">
        <v>36</v>
      </c>
      <c r="T37" s="43"/>
      <c r="U37" s="4"/>
      <c r="V37" s="42">
        <v>36</v>
      </c>
      <c r="W37" s="43"/>
      <c r="X37" s="4"/>
      <c r="Y37" s="42">
        <v>36</v>
      </c>
      <c r="Z37" s="43"/>
      <c r="AA37" s="4"/>
      <c r="AB37" s="42">
        <v>36</v>
      </c>
      <c r="AC37" s="43"/>
      <c r="AD37" s="4"/>
      <c r="AE37" s="4"/>
      <c r="AF37" s="4"/>
      <c r="AG37" s="4"/>
      <c r="AH37" s="4"/>
    </row>
    <row r="38" spans="1:34" s="5" customFormat="1" x14ac:dyDescent="0.2">
      <c r="A38" s="42">
        <v>37</v>
      </c>
      <c r="B38" s="43"/>
      <c r="C38" s="4"/>
      <c r="D38" s="42">
        <v>37</v>
      </c>
      <c r="E38" s="43"/>
      <c r="F38" s="4"/>
      <c r="G38" s="42">
        <v>37</v>
      </c>
      <c r="H38" s="43"/>
      <c r="I38" s="4"/>
      <c r="J38" s="42">
        <v>37</v>
      </c>
      <c r="K38" s="43"/>
      <c r="L38" s="4"/>
      <c r="M38" s="42">
        <v>37</v>
      </c>
      <c r="N38" s="43"/>
      <c r="O38" s="4"/>
      <c r="P38" s="42">
        <v>37</v>
      </c>
      <c r="Q38" s="43"/>
      <c r="R38" s="4"/>
      <c r="S38" s="42">
        <v>37</v>
      </c>
      <c r="T38" s="43"/>
      <c r="U38" s="4"/>
      <c r="V38" s="42">
        <v>37</v>
      </c>
      <c r="W38" s="43"/>
      <c r="X38" s="4"/>
      <c r="Y38" s="42">
        <v>37</v>
      </c>
      <c r="Z38" s="43"/>
      <c r="AA38" s="4"/>
      <c r="AB38" s="42">
        <v>37</v>
      </c>
      <c r="AC38" s="43"/>
      <c r="AD38" s="4"/>
      <c r="AE38" s="4"/>
      <c r="AF38" s="4"/>
      <c r="AG38" s="4"/>
      <c r="AH38" s="4"/>
    </row>
    <row r="39" spans="1:34" s="5" customFormat="1" x14ac:dyDescent="0.2">
      <c r="A39" s="42">
        <v>38</v>
      </c>
      <c r="B39" s="43"/>
      <c r="C39" s="4"/>
      <c r="D39" s="42">
        <v>38</v>
      </c>
      <c r="E39" s="43"/>
      <c r="F39" s="4"/>
      <c r="G39" s="42">
        <v>38</v>
      </c>
      <c r="H39" s="43"/>
      <c r="I39" s="4"/>
      <c r="J39" s="42">
        <v>38</v>
      </c>
      <c r="K39" s="43"/>
      <c r="L39" s="4"/>
      <c r="M39" s="42">
        <v>38</v>
      </c>
      <c r="N39" s="43"/>
      <c r="O39" s="4"/>
      <c r="P39" s="42">
        <v>38</v>
      </c>
      <c r="Q39" s="43"/>
      <c r="R39" s="4"/>
      <c r="S39" s="42">
        <v>38</v>
      </c>
      <c r="T39" s="43"/>
      <c r="U39" s="4"/>
      <c r="V39" s="42">
        <v>38</v>
      </c>
      <c r="W39" s="43"/>
      <c r="X39" s="4"/>
      <c r="Y39" s="42">
        <v>38</v>
      </c>
      <c r="Z39" s="43"/>
      <c r="AA39" s="4"/>
      <c r="AB39" s="42">
        <v>38</v>
      </c>
      <c r="AC39" s="43"/>
      <c r="AD39" s="4"/>
      <c r="AE39" s="4"/>
      <c r="AF39" s="4"/>
      <c r="AG39" s="4"/>
      <c r="AH39" s="4"/>
    </row>
    <row r="40" spans="1:34" s="5" customFormat="1" x14ac:dyDescent="0.2">
      <c r="A40" s="42">
        <v>39</v>
      </c>
      <c r="B40" s="44"/>
      <c r="C40" s="4"/>
      <c r="D40" s="45">
        <v>39</v>
      </c>
      <c r="E40" s="44"/>
      <c r="F40" s="4"/>
      <c r="G40" s="45">
        <v>39</v>
      </c>
      <c r="H40" s="44"/>
      <c r="I40" s="4"/>
      <c r="J40" s="45">
        <v>39</v>
      </c>
      <c r="K40" s="44"/>
      <c r="L40" s="4"/>
      <c r="M40" s="45">
        <v>39</v>
      </c>
      <c r="N40" s="44"/>
      <c r="O40" s="4"/>
      <c r="P40" s="45">
        <v>39</v>
      </c>
      <c r="Q40" s="44"/>
      <c r="R40" s="4"/>
      <c r="S40" s="45">
        <v>39</v>
      </c>
      <c r="T40" s="44"/>
      <c r="U40" s="4"/>
      <c r="V40" s="45">
        <v>39</v>
      </c>
      <c r="W40" s="44"/>
      <c r="X40" s="4"/>
      <c r="Y40" s="45">
        <v>39</v>
      </c>
      <c r="Z40" s="44"/>
      <c r="AA40" s="4"/>
      <c r="AB40" s="45">
        <v>39</v>
      </c>
      <c r="AC40" s="44"/>
      <c r="AD40" s="4"/>
      <c r="AE40" s="4"/>
      <c r="AF40" s="4"/>
      <c r="AG40" s="4"/>
      <c r="AH40" s="4"/>
    </row>
    <row r="41" spans="1:34" s="5" customFormat="1" x14ac:dyDescent="0.2">
      <c r="A41" s="46">
        <v>40</v>
      </c>
      <c r="B41" s="47"/>
      <c r="C41" s="4"/>
      <c r="D41" s="46">
        <v>40</v>
      </c>
      <c r="E41" s="47"/>
      <c r="F41" s="4"/>
      <c r="G41" s="46">
        <v>40</v>
      </c>
      <c r="H41" s="47"/>
      <c r="I41" s="4"/>
      <c r="J41" s="46">
        <v>40</v>
      </c>
      <c r="K41" s="47"/>
      <c r="L41" s="4"/>
      <c r="M41" s="46">
        <v>40</v>
      </c>
      <c r="N41" s="47"/>
      <c r="O41" s="4"/>
      <c r="P41" s="46">
        <v>40</v>
      </c>
      <c r="Q41" s="47"/>
      <c r="R41" s="4"/>
      <c r="S41" s="46">
        <v>40</v>
      </c>
      <c r="T41" s="47"/>
      <c r="U41" s="4"/>
      <c r="V41" s="46">
        <v>40</v>
      </c>
      <c r="W41" s="47"/>
      <c r="X41" s="4"/>
      <c r="Y41" s="46">
        <v>40</v>
      </c>
      <c r="Z41" s="47"/>
      <c r="AA41" s="4"/>
      <c r="AB41" s="46">
        <v>40</v>
      </c>
      <c r="AC41" s="47"/>
      <c r="AD41" s="4"/>
      <c r="AE41" s="4"/>
      <c r="AF41" s="4"/>
      <c r="AG41" s="4"/>
      <c r="AH41" s="4"/>
    </row>
  </sheetData>
  <phoneticPr fontId="29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2"/>
  <sheetViews>
    <sheetView topLeftCell="A4" workbookViewId="0">
      <selection sqref="A1:N31"/>
    </sheetView>
  </sheetViews>
  <sheetFormatPr defaultColWidth="8.875" defaultRowHeight="16.5" x14ac:dyDescent="0.2"/>
  <cols>
    <col min="1" max="1" width="5.375" style="33" customWidth="1"/>
    <col min="2" max="3" width="10.625" style="33" customWidth="1"/>
    <col min="4" max="4" width="15" style="197" customWidth="1"/>
    <col min="5" max="6" width="10.625" style="33" customWidth="1"/>
    <col min="7" max="7" width="10.625" style="198" customWidth="1"/>
    <col min="8" max="14" width="10.625" style="33" customWidth="1"/>
    <col min="15" max="16384" width="8.875" style="5"/>
  </cols>
  <sheetData>
    <row r="1" spans="1:14" ht="33" customHeight="1" x14ac:dyDescent="0.2">
      <c r="A1" s="78" t="s">
        <v>493</v>
      </c>
      <c r="B1" s="79"/>
      <c r="C1" s="79"/>
      <c r="D1" s="79"/>
      <c r="E1" s="79"/>
      <c r="F1" s="79"/>
      <c r="G1" s="80"/>
      <c r="H1" s="79"/>
      <c r="I1" s="79"/>
      <c r="J1" s="79"/>
      <c r="K1" s="79"/>
      <c r="L1" s="79"/>
      <c r="M1" s="79"/>
      <c r="N1" s="79"/>
    </row>
    <row r="2" spans="1:14" s="32" customFormat="1" ht="24.95" customHeight="1" x14ac:dyDescent="0.2">
      <c r="A2" s="17" t="s">
        <v>353</v>
      </c>
      <c r="B2" s="17" t="s">
        <v>494</v>
      </c>
      <c r="C2" s="17" t="s">
        <v>495</v>
      </c>
      <c r="D2" s="18" t="s">
        <v>77</v>
      </c>
      <c r="E2" s="17" t="s">
        <v>38</v>
      </c>
      <c r="F2" s="17" t="s">
        <v>82</v>
      </c>
      <c r="G2" s="19" t="s">
        <v>85</v>
      </c>
      <c r="H2" s="17" t="s">
        <v>88</v>
      </c>
      <c r="I2" s="17" t="s">
        <v>496</v>
      </c>
      <c r="J2" s="17" t="s">
        <v>497</v>
      </c>
      <c r="K2" s="17" t="s">
        <v>498</v>
      </c>
      <c r="L2" s="17" t="s">
        <v>94</v>
      </c>
      <c r="M2" s="17" t="s">
        <v>499</v>
      </c>
      <c r="N2" s="17" t="s">
        <v>500</v>
      </c>
    </row>
    <row r="3" spans="1:14" ht="20.100000000000001" customHeight="1" x14ac:dyDescent="0.2">
      <c r="A3" s="34">
        <v>1</v>
      </c>
      <c r="B3" s="35">
        <f t="shared" ref="B3" si="0">IF(D3&lt;&gt;"",YEAR(D3),"")</f>
        <v>2018</v>
      </c>
      <c r="C3" s="35">
        <f>IF(D3&lt;&gt;"",MONTH(D3),"")</f>
        <v>1</v>
      </c>
      <c r="D3" s="36">
        <v>43101</v>
      </c>
      <c r="E3" s="37" t="s">
        <v>364</v>
      </c>
      <c r="F3" s="38" t="s">
        <v>501</v>
      </c>
      <c r="G3" s="39">
        <v>10000</v>
      </c>
      <c r="H3" s="38" t="s">
        <v>502</v>
      </c>
      <c r="I3" s="37" t="s">
        <v>367</v>
      </c>
      <c r="J3" s="37" t="s">
        <v>377</v>
      </c>
      <c r="K3" s="37" t="s">
        <v>368</v>
      </c>
      <c r="L3" s="37" t="s">
        <v>503</v>
      </c>
      <c r="M3" s="38"/>
      <c r="N3" s="38"/>
    </row>
    <row r="4" spans="1:14" ht="20.100000000000001" customHeight="1" x14ac:dyDescent="0.2">
      <c r="A4" s="34">
        <v>2</v>
      </c>
      <c r="B4" s="35">
        <f t="shared" ref="B4:B67" si="1">IF(D4&lt;&gt;"",YEAR(D4),"")</f>
        <v>2018</v>
      </c>
      <c r="C4" s="35">
        <f>IF(D4&lt;&gt;"",MONTH(D4),"")</f>
        <v>1</v>
      </c>
      <c r="D4" s="36">
        <v>43102</v>
      </c>
      <c r="E4" s="37" t="s">
        <v>374</v>
      </c>
      <c r="F4" s="38"/>
      <c r="G4" s="39">
        <v>5</v>
      </c>
      <c r="H4" s="38"/>
      <c r="I4" s="37"/>
      <c r="J4" s="37"/>
      <c r="K4" s="37"/>
      <c r="L4" s="37"/>
      <c r="M4" s="38"/>
      <c r="N4" s="38"/>
    </row>
    <row r="5" spans="1:14" ht="20.100000000000001" customHeight="1" x14ac:dyDescent="0.2">
      <c r="A5" s="34">
        <v>3</v>
      </c>
      <c r="B5" s="35" t="str">
        <f t="shared" si="1"/>
        <v/>
      </c>
      <c r="C5" s="35" t="str">
        <f t="shared" ref="C5:C67" si="2">IF(D5&lt;&gt;"",MONTH(D5),"")</f>
        <v/>
      </c>
      <c r="D5" s="36"/>
      <c r="E5" s="37"/>
      <c r="F5" s="38"/>
      <c r="G5" s="39"/>
      <c r="H5" s="38"/>
      <c r="I5" s="37"/>
      <c r="J5" s="37"/>
      <c r="K5" s="37"/>
      <c r="L5" s="37"/>
      <c r="M5" s="38"/>
      <c r="N5" s="38"/>
    </row>
    <row r="6" spans="1:14" ht="20.100000000000001" customHeight="1" x14ac:dyDescent="0.2">
      <c r="A6" s="34">
        <v>4</v>
      </c>
      <c r="B6" s="35" t="str">
        <f t="shared" si="1"/>
        <v/>
      </c>
      <c r="C6" s="35" t="str">
        <f t="shared" si="2"/>
        <v/>
      </c>
      <c r="D6" s="36"/>
      <c r="E6" s="37"/>
      <c r="F6" s="38"/>
      <c r="G6" s="39"/>
      <c r="H6" s="38"/>
      <c r="I6" s="37"/>
      <c r="J6" s="37"/>
      <c r="K6" s="37"/>
      <c r="L6" s="37"/>
      <c r="M6" s="38"/>
      <c r="N6" s="38"/>
    </row>
    <row r="7" spans="1:14" ht="20.100000000000001" customHeight="1" x14ac:dyDescent="0.2">
      <c r="A7" s="34">
        <v>5</v>
      </c>
      <c r="B7" s="35" t="str">
        <f t="shared" si="1"/>
        <v/>
      </c>
      <c r="C7" s="35" t="str">
        <f t="shared" si="2"/>
        <v/>
      </c>
      <c r="D7" s="36"/>
      <c r="E7" s="37"/>
      <c r="F7" s="38"/>
      <c r="G7" s="39"/>
      <c r="H7" s="38"/>
      <c r="I7" s="37"/>
      <c r="J7" s="37"/>
      <c r="K7" s="37"/>
      <c r="L7" s="37"/>
      <c r="M7" s="38"/>
      <c r="N7" s="38"/>
    </row>
    <row r="8" spans="1:14" ht="20.100000000000001" customHeight="1" x14ac:dyDescent="0.2">
      <c r="A8" s="34">
        <v>6</v>
      </c>
      <c r="B8" s="35" t="str">
        <f t="shared" si="1"/>
        <v/>
      </c>
      <c r="C8" s="35" t="str">
        <f t="shared" si="2"/>
        <v/>
      </c>
      <c r="D8" s="36"/>
      <c r="E8" s="37"/>
      <c r="F8" s="38"/>
      <c r="G8" s="39"/>
      <c r="H8" s="38"/>
      <c r="I8" s="37"/>
      <c r="J8" s="37"/>
      <c r="K8" s="37"/>
      <c r="L8" s="37"/>
      <c r="M8" s="38"/>
      <c r="N8" s="38"/>
    </row>
    <row r="9" spans="1:14" ht="20.100000000000001" customHeight="1" x14ac:dyDescent="0.2">
      <c r="A9" s="34">
        <v>7</v>
      </c>
      <c r="B9" s="35" t="str">
        <f t="shared" si="1"/>
        <v/>
      </c>
      <c r="C9" s="35" t="str">
        <f t="shared" si="2"/>
        <v/>
      </c>
      <c r="D9" s="36"/>
      <c r="E9" s="37"/>
      <c r="F9" s="38"/>
      <c r="G9" s="39"/>
      <c r="H9" s="38"/>
      <c r="I9" s="37"/>
      <c r="J9" s="37"/>
      <c r="K9" s="37"/>
      <c r="L9" s="37"/>
      <c r="M9" s="38"/>
      <c r="N9" s="38"/>
    </row>
    <row r="10" spans="1:14" ht="20.100000000000001" customHeight="1" x14ac:dyDescent="0.2">
      <c r="A10" s="34">
        <v>8</v>
      </c>
      <c r="B10" s="35" t="str">
        <f t="shared" si="1"/>
        <v/>
      </c>
      <c r="C10" s="35" t="str">
        <f t="shared" si="2"/>
        <v/>
      </c>
      <c r="D10" s="36"/>
      <c r="E10" s="37"/>
      <c r="F10" s="38"/>
      <c r="G10" s="39"/>
      <c r="H10" s="38"/>
      <c r="I10" s="37"/>
      <c r="J10" s="37"/>
      <c r="K10" s="37"/>
      <c r="L10" s="37"/>
      <c r="M10" s="38"/>
      <c r="N10" s="38"/>
    </row>
    <row r="11" spans="1:14" ht="20.100000000000001" customHeight="1" x14ac:dyDescent="0.2">
      <c r="A11" s="34">
        <v>9</v>
      </c>
      <c r="B11" s="35" t="str">
        <f t="shared" si="1"/>
        <v/>
      </c>
      <c r="C11" s="35" t="str">
        <f t="shared" si="2"/>
        <v/>
      </c>
      <c r="D11" s="36"/>
      <c r="E11" s="37"/>
      <c r="F11" s="38"/>
      <c r="G11" s="39"/>
      <c r="H11" s="38"/>
      <c r="I11" s="37"/>
      <c r="J11" s="37"/>
      <c r="K11" s="37"/>
      <c r="L11" s="37"/>
      <c r="M11" s="38"/>
      <c r="N11" s="38"/>
    </row>
    <row r="12" spans="1:14" ht="20.100000000000001" customHeight="1" x14ac:dyDescent="0.2">
      <c r="A12" s="34">
        <v>10</v>
      </c>
      <c r="B12" s="35" t="str">
        <f t="shared" si="1"/>
        <v/>
      </c>
      <c r="C12" s="35" t="str">
        <f t="shared" si="2"/>
        <v/>
      </c>
      <c r="D12" s="36"/>
      <c r="E12" s="37"/>
      <c r="F12" s="38"/>
      <c r="G12" s="39"/>
      <c r="H12" s="38"/>
      <c r="I12" s="37"/>
      <c r="J12" s="37"/>
      <c r="K12" s="37"/>
      <c r="L12" s="37"/>
      <c r="M12" s="38"/>
      <c r="N12" s="38"/>
    </row>
    <row r="13" spans="1:14" ht="20.100000000000001" customHeight="1" x14ac:dyDescent="0.2">
      <c r="A13" s="34">
        <v>11</v>
      </c>
      <c r="B13" s="35" t="str">
        <f t="shared" si="1"/>
        <v/>
      </c>
      <c r="C13" s="35" t="str">
        <f t="shared" si="2"/>
        <v/>
      </c>
      <c r="D13" s="36"/>
      <c r="E13" s="37"/>
      <c r="F13" s="38"/>
      <c r="G13" s="39"/>
      <c r="H13" s="38"/>
      <c r="I13" s="37"/>
      <c r="J13" s="37"/>
      <c r="K13" s="37"/>
      <c r="L13" s="37"/>
      <c r="M13" s="38"/>
      <c r="N13" s="38"/>
    </row>
    <row r="14" spans="1:14" ht="20.100000000000001" customHeight="1" x14ac:dyDescent="0.2">
      <c r="A14" s="34">
        <v>12</v>
      </c>
      <c r="B14" s="35" t="str">
        <f t="shared" si="1"/>
        <v/>
      </c>
      <c r="C14" s="35" t="str">
        <f t="shared" si="2"/>
        <v/>
      </c>
      <c r="D14" s="36"/>
      <c r="E14" s="37"/>
      <c r="F14" s="38"/>
      <c r="G14" s="39"/>
      <c r="H14" s="38"/>
      <c r="I14" s="37"/>
      <c r="J14" s="37"/>
      <c r="K14" s="37"/>
      <c r="L14" s="37"/>
      <c r="M14" s="38"/>
      <c r="N14" s="38"/>
    </row>
    <row r="15" spans="1:14" ht="20.100000000000001" customHeight="1" x14ac:dyDescent="0.2">
      <c r="A15" s="34">
        <v>13</v>
      </c>
      <c r="B15" s="35" t="str">
        <f t="shared" si="1"/>
        <v/>
      </c>
      <c r="C15" s="35" t="str">
        <f t="shared" si="2"/>
        <v/>
      </c>
      <c r="D15" s="36"/>
      <c r="E15" s="37"/>
      <c r="F15" s="38"/>
      <c r="G15" s="39"/>
      <c r="H15" s="38"/>
      <c r="I15" s="37"/>
      <c r="J15" s="37"/>
      <c r="K15" s="37"/>
      <c r="L15" s="37"/>
      <c r="M15" s="38"/>
      <c r="N15" s="38"/>
    </row>
    <row r="16" spans="1:14" ht="20.100000000000001" customHeight="1" x14ac:dyDescent="0.2">
      <c r="A16" s="34">
        <v>14</v>
      </c>
      <c r="B16" s="35" t="str">
        <f t="shared" si="1"/>
        <v/>
      </c>
      <c r="C16" s="35" t="str">
        <f t="shared" si="2"/>
        <v/>
      </c>
      <c r="D16" s="36"/>
      <c r="E16" s="37"/>
      <c r="F16" s="38"/>
      <c r="G16" s="39"/>
      <c r="H16" s="38"/>
      <c r="I16" s="37"/>
      <c r="J16" s="37"/>
      <c r="K16" s="37"/>
      <c r="L16" s="37"/>
      <c r="M16" s="38"/>
      <c r="N16" s="38"/>
    </row>
    <row r="17" spans="1:14" ht="20.100000000000001" customHeight="1" x14ac:dyDescent="0.2">
      <c r="A17" s="34">
        <v>15</v>
      </c>
      <c r="B17" s="35" t="str">
        <f t="shared" si="1"/>
        <v/>
      </c>
      <c r="C17" s="35" t="str">
        <f t="shared" si="2"/>
        <v/>
      </c>
      <c r="D17" s="36"/>
      <c r="E17" s="37"/>
      <c r="F17" s="38"/>
      <c r="G17" s="39"/>
      <c r="H17" s="38"/>
      <c r="I17" s="37"/>
      <c r="J17" s="37"/>
      <c r="K17" s="37"/>
      <c r="L17" s="37"/>
      <c r="M17" s="38"/>
      <c r="N17" s="38"/>
    </row>
    <row r="18" spans="1:14" ht="20.100000000000001" customHeight="1" x14ac:dyDescent="0.2">
      <c r="A18" s="34">
        <v>16</v>
      </c>
      <c r="B18" s="35" t="str">
        <f t="shared" si="1"/>
        <v/>
      </c>
      <c r="C18" s="35" t="str">
        <f t="shared" si="2"/>
        <v/>
      </c>
      <c r="D18" s="36"/>
      <c r="E18" s="37"/>
      <c r="F18" s="38"/>
      <c r="G18" s="39"/>
      <c r="H18" s="38"/>
      <c r="I18" s="37"/>
      <c r="J18" s="37"/>
      <c r="K18" s="37"/>
      <c r="L18" s="37"/>
      <c r="M18" s="38"/>
      <c r="N18" s="38"/>
    </row>
    <row r="19" spans="1:14" ht="20.100000000000001" customHeight="1" x14ac:dyDescent="0.2">
      <c r="A19" s="34">
        <v>17</v>
      </c>
      <c r="B19" s="35" t="str">
        <f t="shared" si="1"/>
        <v/>
      </c>
      <c r="C19" s="35" t="str">
        <f t="shared" si="2"/>
        <v/>
      </c>
      <c r="D19" s="36"/>
      <c r="E19" s="37"/>
      <c r="F19" s="38"/>
      <c r="G19" s="39"/>
      <c r="H19" s="38"/>
      <c r="I19" s="37"/>
      <c r="J19" s="37"/>
      <c r="K19" s="37"/>
      <c r="L19" s="37"/>
      <c r="M19" s="38"/>
      <c r="N19" s="38"/>
    </row>
    <row r="20" spans="1:14" ht="20.100000000000001" customHeight="1" x14ac:dyDescent="0.2">
      <c r="A20" s="34">
        <v>18</v>
      </c>
      <c r="B20" s="35" t="str">
        <f t="shared" si="1"/>
        <v/>
      </c>
      <c r="C20" s="35" t="str">
        <f t="shared" si="2"/>
        <v/>
      </c>
      <c r="D20" s="36"/>
      <c r="E20" s="37"/>
      <c r="F20" s="38"/>
      <c r="G20" s="39"/>
      <c r="H20" s="38"/>
      <c r="I20" s="37"/>
      <c r="J20" s="37"/>
      <c r="K20" s="37"/>
      <c r="L20" s="37"/>
      <c r="M20" s="38"/>
      <c r="N20" s="38"/>
    </row>
    <row r="21" spans="1:14" ht="20.100000000000001" customHeight="1" x14ac:dyDescent="0.2">
      <c r="A21" s="34">
        <v>19</v>
      </c>
      <c r="B21" s="35" t="str">
        <f t="shared" si="1"/>
        <v/>
      </c>
      <c r="C21" s="35" t="str">
        <f t="shared" si="2"/>
        <v/>
      </c>
      <c r="D21" s="36"/>
      <c r="E21" s="37"/>
      <c r="F21" s="38"/>
      <c r="G21" s="39"/>
      <c r="H21" s="38"/>
      <c r="I21" s="37"/>
      <c r="J21" s="37"/>
      <c r="K21" s="37"/>
      <c r="L21" s="37"/>
      <c r="M21" s="38"/>
      <c r="N21" s="38"/>
    </row>
    <row r="22" spans="1:14" ht="20.100000000000001" customHeight="1" x14ac:dyDescent="0.2">
      <c r="A22" s="34">
        <v>20</v>
      </c>
      <c r="B22" s="35" t="str">
        <f t="shared" si="1"/>
        <v/>
      </c>
      <c r="C22" s="35" t="str">
        <f t="shared" si="2"/>
        <v/>
      </c>
      <c r="D22" s="36"/>
      <c r="E22" s="37"/>
      <c r="F22" s="38"/>
      <c r="G22" s="39"/>
      <c r="H22" s="38"/>
      <c r="I22" s="37"/>
      <c r="J22" s="37"/>
      <c r="K22" s="37"/>
      <c r="L22" s="37"/>
      <c r="M22" s="38"/>
      <c r="N22" s="38"/>
    </row>
    <row r="23" spans="1:14" ht="20.100000000000001" customHeight="1" x14ac:dyDescent="0.2">
      <c r="A23" s="34">
        <v>21</v>
      </c>
      <c r="B23" s="35" t="str">
        <f t="shared" si="1"/>
        <v/>
      </c>
      <c r="C23" s="35" t="str">
        <f t="shared" si="2"/>
        <v/>
      </c>
      <c r="D23" s="36"/>
      <c r="E23" s="37"/>
      <c r="F23" s="38"/>
      <c r="G23" s="39"/>
      <c r="H23" s="38"/>
      <c r="I23" s="37"/>
      <c r="J23" s="37"/>
      <c r="K23" s="37"/>
      <c r="L23" s="37"/>
      <c r="M23" s="38"/>
      <c r="N23" s="38"/>
    </row>
    <row r="24" spans="1:14" ht="20.100000000000001" customHeight="1" x14ac:dyDescent="0.2">
      <c r="A24" s="34">
        <v>22</v>
      </c>
      <c r="B24" s="35" t="str">
        <f t="shared" si="1"/>
        <v/>
      </c>
      <c r="C24" s="35" t="str">
        <f t="shared" si="2"/>
        <v/>
      </c>
      <c r="D24" s="36"/>
      <c r="E24" s="37"/>
      <c r="F24" s="38"/>
      <c r="G24" s="39"/>
      <c r="H24" s="38"/>
      <c r="I24" s="37"/>
      <c r="J24" s="37"/>
      <c r="K24" s="37"/>
      <c r="L24" s="37"/>
      <c r="M24" s="38"/>
      <c r="N24" s="38"/>
    </row>
    <row r="25" spans="1:14" ht="20.100000000000001" customHeight="1" x14ac:dyDescent="0.2">
      <c r="A25" s="34">
        <v>23</v>
      </c>
      <c r="B25" s="35" t="str">
        <f t="shared" si="1"/>
        <v/>
      </c>
      <c r="C25" s="35" t="str">
        <f t="shared" si="2"/>
        <v/>
      </c>
      <c r="D25" s="36"/>
      <c r="E25" s="37"/>
      <c r="F25" s="38"/>
      <c r="G25" s="39"/>
      <c r="H25" s="38"/>
      <c r="I25" s="37"/>
      <c r="J25" s="37"/>
      <c r="K25" s="37"/>
      <c r="L25" s="37"/>
      <c r="M25" s="38"/>
      <c r="N25" s="38"/>
    </row>
    <row r="26" spans="1:14" ht="20.100000000000001" customHeight="1" x14ac:dyDescent="0.2">
      <c r="A26" s="34">
        <v>24</v>
      </c>
      <c r="B26" s="35" t="str">
        <f t="shared" si="1"/>
        <v/>
      </c>
      <c r="C26" s="35" t="str">
        <f t="shared" si="2"/>
        <v/>
      </c>
      <c r="D26" s="36"/>
      <c r="E26" s="37"/>
      <c r="F26" s="38"/>
      <c r="G26" s="39"/>
      <c r="H26" s="38"/>
      <c r="I26" s="37"/>
      <c r="J26" s="37"/>
      <c r="K26" s="37"/>
      <c r="L26" s="37"/>
      <c r="M26" s="38"/>
      <c r="N26" s="38"/>
    </row>
    <row r="27" spans="1:14" ht="20.100000000000001" customHeight="1" x14ac:dyDescent="0.2">
      <c r="A27" s="34">
        <v>25</v>
      </c>
      <c r="B27" s="35" t="str">
        <f t="shared" si="1"/>
        <v/>
      </c>
      <c r="C27" s="35" t="str">
        <f t="shared" si="2"/>
        <v/>
      </c>
      <c r="D27" s="36"/>
      <c r="E27" s="37"/>
      <c r="F27" s="38"/>
      <c r="G27" s="39"/>
      <c r="H27" s="38"/>
      <c r="I27" s="37"/>
      <c r="J27" s="37"/>
      <c r="K27" s="37"/>
      <c r="L27" s="37"/>
      <c r="M27" s="38"/>
      <c r="N27" s="38"/>
    </row>
    <row r="28" spans="1:14" ht="20.100000000000001" customHeight="1" x14ac:dyDescent="0.2">
      <c r="A28" s="34">
        <v>26</v>
      </c>
      <c r="B28" s="35" t="str">
        <f t="shared" si="1"/>
        <v/>
      </c>
      <c r="C28" s="35" t="str">
        <f t="shared" si="2"/>
        <v/>
      </c>
      <c r="D28" s="36"/>
      <c r="E28" s="37"/>
      <c r="F28" s="38"/>
      <c r="G28" s="39"/>
      <c r="H28" s="38"/>
      <c r="I28" s="37"/>
      <c r="J28" s="37"/>
      <c r="K28" s="37"/>
      <c r="L28" s="37"/>
      <c r="M28" s="38"/>
      <c r="N28" s="38"/>
    </row>
    <row r="29" spans="1:14" ht="20.100000000000001" customHeight="1" x14ac:dyDescent="0.2">
      <c r="A29" s="34">
        <v>27</v>
      </c>
      <c r="B29" s="35" t="str">
        <f t="shared" si="1"/>
        <v/>
      </c>
      <c r="C29" s="35" t="str">
        <f t="shared" si="2"/>
        <v/>
      </c>
      <c r="D29" s="36"/>
      <c r="E29" s="37"/>
      <c r="F29" s="38"/>
      <c r="G29" s="39"/>
      <c r="H29" s="38"/>
      <c r="I29" s="37"/>
      <c r="J29" s="37"/>
      <c r="K29" s="37"/>
      <c r="L29" s="37"/>
      <c r="M29" s="38"/>
      <c r="N29" s="38"/>
    </row>
    <row r="30" spans="1:14" ht="20.100000000000001" customHeight="1" x14ac:dyDescent="0.2">
      <c r="A30" s="34">
        <v>28</v>
      </c>
      <c r="B30" s="35" t="str">
        <f t="shared" si="1"/>
        <v/>
      </c>
      <c r="C30" s="35" t="str">
        <f t="shared" si="2"/>
        <v/>
      </c>
      <c r="D30" s="36"/>
      <c r="E30" s="37"/>
      <c r="F30" s="38"/>
      <c r="G30" s="39"/>
      <c r="H30" s="38"/>
      <c r="I30" s="37"/>
      <c r="J30" s="37"/>
      <c r="K30" s="37"/>
      <c r="L30" s="37"/>
      <c r="M30" s="38"/>
      <c r="N30" s="38"/>
    </row>
    <row r="31" spans="1:14" ht="20.100000000000001" customHeight="1" x14ac:dyDescent="0.2">
      <c r="A31" s="34">
        <v>29</v>
      </c>
      <c r="B31" s="35" t="str">
        <f t="shared" si="1"/>
        <v/>
      </c>
      <c r="C31" s="35" t="str">
        <f t="shared" si="2"/>
        <v/>
      </c>
      <c r="D31" s="36"/>
      <c r="E31" s="37"/>
      <c r="F31" s="38"/>
      <c r="G31" s="39"/>
      <c r="H31" s="38"/>
      <c r="I31" s="37"/>
      <c r="J31" s="37"/>
      <c r="K31" s="37"/>
      <c r="L31" s="37"/>
      <c r="M31" s="38"/>
      <c r="N31" s="38"/>
    </row>
    <row r="32" spans="1:14" ht="20.100000000000001" customHeight="1" x14ac:dyDescent="0.2">
      <c r="A32" s="34">
        <v>30</v>
      </c>
      <c r="B32" s="35" t="str">
        <f t="shared" si="1"/>
        <v/>
      </c>
      <c r="C32" s="35" t="str">
        <f t="shared" si="2"/>
        <v/>
      </c>
      <c r="D32" s="36"/>
      <c r="E32" s="37"/>
      <c r="F32" s="38"/>
      <c r="G32" s="39"/>
      <c r="H32" s="38"/>
      <c r="I32" s="37"/>
      <c r="J32" s="37"/>
      <c r="K32" s="37"/>
      <c r="L32" s="37"/>
      <c r="M32" s="38"/>
      <c r="N32" s="38"/>
    </row>
    <row r="33" spans="1:14" ht="20.100000000000001" customHeight="1" x14ac:dyDescent="0.2">
      <c r="A33" s="34">
        <v>31</v>
      </c>
      <c r="B33" s="35" t="str">
        <f t="shared" si="1"/>
        <v/>
      </c>
      <c r="C33" s="35" t="str">
        <f t="shared" si="2"/>
        <v/>
      </c>
      <c r="D33" s="36"/>
      <c r="E33" s="37"/>
      <c r="F33" s="38"/>
      <c r="G33" s="39"/>
      <c r="H33" s="38"/>
      <c r="I33" s="37"/>
      <c r="J33" s="37"/>
      <c r="K33" s="37"/>
      <c r="L33" s="37"/>
      <c r="M33" s="38"/>
      <c r="N33" s="38"/>
    </row>
    <row r="34" spans="1:14" ht="20.100000000000001" customHeight="1" x14ac:dyDescent="0.2">
      <c r="A34" s="34">
        <v>32</v>
      </c>
      <c r="B34" s="35" t="str">
        <f t="shared" si="1"/>
        <v/>
      </c>
      <c r="C34" s="35" t="str">
        <f t="shared" si="2"/>
        <v/>
      </c>
      <c r="D34" s="36"/>
      <c r="E34" s="37"/>
      <c r="F34" s="38"/>
      <c r="G34" s="39"/>
      <c r="H34" s="38"/>
      <c r="I34" s="37"/>
      <c r="J34" s="37"/>
      <c r="K34" s="37"/>
      <c r="L34" s="37"/>
      <c r="M34" s="38"/>
      <c r="N34" s="38"/>
    </row>
    <row r="35" spans="1:14" ht="20.100000000000001" customHeight="1" x14ac:dyDescent="0.2">
      <c r="A35" s="34">
        <v>33</v>
      </c>
      <c r="B35" s="35" t="str">
        <f t="shared" si="1"/>
        <v/>
      </c>
      <c r="C35" s="35" t="str">
        <f t="shared" si="2"/>
        <v/>
      </c>
      <c r="D35" s="36"/>
      <c r="E35" s="37"/>
      <c r="F35" s="38"/>
      <c r="G35" s="39"/>
      <c r="H35" s="38"/>
      <c r="I35" s="37"/>
      <c r="J35" s="37"/>
      <c r="K35" s="37"/>
      <c r="L35" s="37"/>
      <c r="M35" s="38"/>
      <c r="N35" s="38"/>
    </row>
    <row r="36" spans="1:14" ht="20.100000000000001" customHeight="1" x14ac:dyDescent="0.2">
      <c r="A36" s="34">
        <v>34</v>
      </c>
      <c r="B36" s="35" t="str">
        <f t="shared" si="1"/>
        <v/>
      </c>
      <c r="C36" s="35" t="str">
        <f t="shared" si="2"/>
        <v/>
      </c>
      <c r="D36" s="36"/>
      <c r="E36" s="37"/>
      <c r="F36" s="38"/>
      <c r="G36" s="39"/>
      <c r="H36" s="38"/>
      <c r="I36" s="37"/>
      <c r="J36" s="37"/>
      <c r="K36" s="37"/>
      <c r="L36" s="37"/>
      <c r="M36" s="38"/>
      <c r="N36" s="38"/>
    </row>
    <row r="37" spans="1:14" ht="20.100000000000001" customHeight="1" x14ac:dyDescent="0.2">
      <c r="A37" s="34">
        <v>35</v>
      </c>
      <c r="B37" s="35" t="str">
        <f t="shared" si="1"/>
        <v/>
      </c>
      <c r="C37" s="35" t="str">
        <f t="shared" si="2"/>
        <v/>
      </c>
      <c r="D37" s="36"/>
      <c r="E37" s="37"/>
      <c r="F37" s="38"/>
      <c r="G37" s="39"/>
      <c r="H37" s="38"/>
      <c r="I37" s="37"/>
      <c r="J37" s="37"/>
      <c r="K37" s="37"/>
      <c r="L37" s="37"/>
      <c r="M37" s="38"/>
      <c r="N37" s="38"/>
    </row>
    <row r="38" spans="1:14" ht="20.100000000000001" customHeight="1" x14ac:dyDescent="0.2">
      <c r="A38" s="34">
        <v>36</v>
      </c>
      <c r="B38" s="35" t="str">
        <f t="shared" si="1"/>
        <v/>
      </c>
      <c r="C38" s="35" t="str">
        <f t="shared" si="2"/>
        <v/>
      </c>
      <c r="D38" s="36"/>
      <c r="E38" s="37"/>
      <c r="F38" s="38"/>
      <c r="G38" s="39"/>
      <c r="H38" s="38"/>
      <c r="I38" s="37"/>
      <c r="J38" s="37"/>
      <c r="K38" s="37"/>
      <c r="L38" s="37"/>
      <c r="M38" s="38"/>
      <c r="N38" s="38"/>
    </row>
    <row r="39" spans="1:14" ht="20.100000000000001" customHeight="1" x14ac:dyDescent="0.2">
      <c r="A39" s="34">
        <v>37</v>
      </c>
      <c r="B39" s="35" t="str">
        <f t="shared" si="1"/>
        <v/>
      </c>
      <c r="C39" s="35" t="str">
        <f t="shared" si="2"/>
        <v/>
      </c>
      <c r="D39" s="36"/>
      <c r="E39" s="37"/>
      <c r="F39" s="38"/>
      <c r="G39" s="39"/>
      <c r="H39" s="38"/>
      <c r="I39" s="37"/>
      <c r="J39" s="37"/>
      <c r="K39" s="37"/>
      <c r="L39" s="37"/>
      <c r="M39" s="38"/>
      <c r="N39" s="38"/>
    </row>
    <row r="40" spans="1:14" ht="20.100000000000001" customHeight="1" x14ac:dyDescent="0.2">
      <c r="A40" s="34">
        <v>38</v>
      </c>
      <c r="B40" s="35" t="str">
        <f t="shared" si="1"/>
        <v/>
      </c>
      <c r="C40" s="35" t="str">
        <f t="shared" si="2"/>
        <v/>
      </c>
      <c r="D40" s="36"/>
      <c r="E40" s="37"/>
      <c r="F40" s="38"/>
      <c r="G40" s="39"/>
      <c r="H40" s="38"/>
      <c r="I40" s="37"/>
      <c r="J40" s="37"/>
      <c r="K40" s="37"/>
      <c r="L40" s="37"/>
      <c r="M40" s="38"/>
      <c r="N40" s="38"/>
    </row>
    <row r="41" spans="1:14" ht="20.100000000000001" customHeight="1" x14ac:dyDescent="0.2">
      <c r="A41" s="34">
        <v>39</v>
      </c>
      <c r="B41" s="35" t="str">
        <f t="shared" si="1"/>
        <v/>
      </c>
      <c r="C41" s="35" t="str">
        <f t="shared" si="2"/>
        <v/>
      </c>
      <c r="D41" s="36"/>
      <c r="E41" s="37"/>
      <c r="F41" s="38"/>
      <c r="G41" s="39"/>
      <c r="H41" s="38"/>
      <c r="I41" s="37"/>
      <c r="J41" s="37"/>
      <c r="K41" s="37"/>
      <c r="L41" s="37"/>
      <c r="M41" s="38"/>
      <c r="N41" s="38"/>
    </row>
    <row r="42" spans="1:14" ht="20.100000000000001" customHeight="1" x14ac:dyDescent="0.2">
      <c r="A42" s="34">
        <v>40</v>
      </c>
      <c r="B42" s="35" t="str">
        <f t="shared" si="1"/>
        <v/>
      </c>
      <c r="C42" s="35" t="str">
        <f t="shared" si="2"/>
        <v/>
      </c>
      <c r="D42" s="36"/>
      <c r="E42" s="37"/>
      <c r="F42" s="38"/>
      <c r="G42" s="39"/>
      <c r="H42" s="38"/>
      <c r="I42" s="37"/>
      <c r="J42" s="37"/>
      <c r="K42" s="37"/>
      <c r="L42" s="37"/>
      <c r="M42" s="38"/>
      <c r="N42" s="38"/>
    </row>
    <row r="43" spans="1:14" ht="20.100000000000001" customHeight="1" x14ac:dyDescent="0.2">
      <c r="A43" s="34">
        <v>41</v>
      </c>
      <c r="B43" s="35" t="str">
        <f t="shared" si="1"/>
        <v/>
      </c>
      <c r="C43" s="35" t="str">
        <f t="shared" si="2"/>
        <v/>
      </c>
      <c r="D43" s="36"/>
      <c r="E43" s="37"/>
      <c r="F43" s="38"/>
      <c r="G43" s="39"/>
      <c r="H43" s="38"/>
      <c r="I43" s="37"/>
      <c r="J43" s="37"/>
      <c r="K43" s="37"/>
      <c r="L43" s="37"/>
      <c r="M43" s="38"/>
      <c r="N43" s="38"/>
    </row>
    <row r="44" spans="1:14" ht="20.100000000000001" customHeight="1" x14ac:dyDescent="0.2">
      <c r="A44" s="34">
        <v>42</v>
      </c>
      <c r="B44" s="35" t="str">
        <f t="shared" si="1"/>
        <v/>
      </c>
      <c r="C44" s="35" t="str">
        <f t="shared" si="2"/>
        <v/>
      </c>
      <c r="D44" s="36"/>
      <c r="E44" s="37"/>
      <c r="F44" s="38"/>
      <c r="G44" s="39"/>
      <c r="H44" s="38"/>
      <c r="I44" s="37"/>
      <c r="J44" s="37"/>
      <c r="K44" s="37"/>
      <c r="L44" s="37"/>
      <c r="M44" s="38"/>
      <c r="N44" s="38"/>
    </row>
    <row r="45" spans="1:14" ht="20.100000000000001" customHeight="1" x14ac:dyDescent="0.2">
      <c r="A45" s="34">
        <v>43</v>
      </c>
      <c r="B45" s="35" t="str">
        <f t="shared" si="1"/>
        <v/>
      </c>
      <c r="C45" s="35" t="str">
        <f t="shared" si="2"/>
        <v/>
      </c>
      <c r="D45" s="36"/>
      <c r="E45" s="37"/>
      <c r="F45" s="38"/>
      <c r="G45" s="39"/>
      <c r="H45" s="38"/>
      <c r="I45" s="37"/>
      <c r="J45" s="37"/>
      <c r="K45" s="37"/>
      <c r="L45" s="37"/>
      <c r="M45" s="38"/>
      <c r="N45" s="38"/>
    </row>
    <row r="46" spans="1:14" ht="20.100000000000001" customHeight="1" x14ac:dyDescent="0.2">
      <c r="A46" s="34">
        <v>44</v>
      </c>
      <c r="B46" s="35" t="str">
        <f t="shared" si="1"/>
        <v/>
      </c>
      <c r="C46" s="35" t="str">
        <f t="shared" si="2"/>
        <v/>
      </c>
      <c r="D46" s="36"/>
      <c r="E46" s="37"/>
      <c r="F46" s="38"/>
      <c r="G46" s="39"/>
      <c r="H46" s="38"/>
      <c r="I46" s="37"/>
      <c r="J46" s="37"/>
      <c r="K46" s="37"/>
      <c r="L46" s="37"/>
      <c r="M46" s="38"/>
      <c r="N46" s="38"/>
    </row>
    <row r="47" spans="1:14" ht="20.100000000000001" customHeight="1" x14ac:dyDescent="0.2">
      <c r="A47" s="34">
        <v>45</v>
      </c>
      <c r="B47" s="35" t="str">
        <f t="shared" si="1"/>
        <v/>
      </c>
      <c r="C47" s="35" t="str">
        <f t="shared" si="2"/>
        <v/>
      </c>
      <c r="D47" s="36"/>
      <c r="E47" s="37"/>
      <c r="F47" s="38"/>
      <c r="G47" s="39"/>
      <c r="H47" s="38"/>
      <c r="I47" s="37"/>
      <c r="J47" s="37"/>
      <c r="K47" s="37"/>
      <c r="L47" s="37"/>
      <c r="M47" s="38"/>
      <c r="N47" s="38"/>
    </row>
    <row r="48" spans="1:14" ht="20.100000000000001" customHeight="1" x14ac:dyDescent="0.2">
      <c r="A48" s="34">
        <v>46</v>
      </c>
      <c r="B48" s="35" t="str">
        <f t="shared" si="1"/>
        <v/>
      </c>
      <c r="C48" s="35" t="str">
        <f t="shared" si="2"/>
        <v/>
      </c>
      <c r="D48" s="36"/>
      <c r="E48" s="37"/>
      <c r="F48" s="38"/>
      <c r="G48" s="39"/>
      <c r="H48" s="38"/>
      <c r="I48" s="37"/>
      <c r="J48" s="37"/>
      <c r="K48" s="37"/>
      <c r="L48" s="37"/>
      <c r="M48" s="38"/>
      <c r="N48" s="38"/>
    </row>
    <row r="49" spans="1:14" ht="20.100000000000001" customHeight="1" x14ac:dyDescent="0.2">
      <c r="A49" s="34">
        <v>47</v>
      </c>
      <c r="B49" s="35" t="str">
        <f t="shared" si="1"/>
        <v/>
      </c>
      <c r="C49" s="35" t="str">
        <f t="shared" si="2"/>
        <v/>
      </c>
      <c r="D49" s="36"/>
      <c r="E49" s="37"/>
      <c r="F49" s="38"/>
      <c r="G49" s="39"/>
      <c r="H49" s="38"/>
      <c r="I49" s="37"/>
      <c r="J49" s="37"/>
      <c r="K49" s="37"/>
      <c r="L49" s="37"/>
      <c r="M49" s="38"/>
      <c r="N49" s="38"/>
    </row>
    <row r="50" spans="1:14" ht="20.100000000000001" customHeight="1" x14ac:dyDescent="0.2">
      <c r="A50" s="34">
        <v>48</v>
      </c>
      <c r="B50" s="35" t="str">
        <f t="shared" si="1"/>
        <v/>
      </c>
      <c r="C50" s="35" t="str">
        <f t="shared" si="2"/>
        <v/>
      </c>
      <c r="D50" s="36"/>
      <c r="E50" s="37"/>
      <c r="F50" s="38"/>
      <c r="G50" s="39"/>
      <c r="H50" s="38"/>
      <c r="I50" s="37"/>
      <c r="J50" s="37"/>
      <c r="K50" s="37"/>
      <c r="L50" s="37"/>
      <c r="M50" s="38"/>
      <c r="N50" s="38"/>
    </row>
    <row r="51" spans="1:14" ht="20.100000000000001" customHeight="1" x14ac:dyDescent="0.2">
      <c r="A51" s="34">
        <v>49</v>
      </c>
      <c r="B51" s="35" t="str">
        <f t="shared" si="1"/>
        <v/>
      </c>
      <c r="C51" s="35" t="str">
        <f t="shared" si="2"/>
        <v/>
      </c>
      <c r="D51" s="36"/>
      <c r="E51" s="37"/>
      <c r="F51" s="38"/>
      <c r="G51" s="39"/>
      <c r="H51" s="38"/>
      <c r="I51" s="37"/>
      <c r="J51" s="37"/>
      <c r="K51" s="37"/>
      <c r="L51" s="37"/>
      <c r="M51" s="38"/>
      <c r="N51" s="38"/>
    </row>
    <row r="52" spans="1:14" ht="20.100000000000001" customHeight="1" x14ac:dyDescent="0.2">
      <c r="A52" s="34">
        <v>50</v>
      </c>
      <c r="B52" s="35" t="str">
        <f t="shared" si="1"/>
        <v/>
      </c>
      <c r="C52" s="35" t="str">
        <f t="shared" si="2"/>
        <v/>
      </c>
      <c r="D52" s="36"/>
      <c r="E52" s="37"/>
      <c r="F52" s="38"/>
      <c r="G52" s="39"/>
      <c r="H52" s="38"/>
      <c r="I52" s="37"/>
      <c r="J52" s="37"/>
      <c r="K52" s="37"/>
      <c r="L52" s="37"/>
      <c r="M52" s="38"/>
      <c r="N52" s="38"/>
    </row>
    <row r="53" spans="1:14" ht="20.100000000000001" customHeight="1" x14ac:dyDescent="0.2">
      <c r="A53" s="34">
        <v>51</v>
      </c>
      <c r="B53" s="35" t="str">
        <f t="shared" si="1"/>
        <v/>
      </c>
      <c r="C53" s="35" t="str">
        <f t="shared" si="2"/>
        <v/>
      </c>
      <c r="D53" s="36"/>
      <c r="E53" s="37"/>
      <c r="F53" s="38"/>
      <c r="G53" s="39"/>
      <c r="H53" s="38"/>
      <c r="I53" s="37"/>
      <c r="J53" s="37"/>
      <c r="K53" s="37"/>
      <c r="L53" s="37"/>
      <c r="M53" s="38"/>
      <c r="N53" s="38"/>
    </row>
    <row r="54" spans="1:14" ht="20.100000000000001" customHeight="1" x14ac:dyDescent="0.2">
      <c r="A54" s="34">
        <v>52</v>
      </c>
      <c r="B54" s="35" t="str">
        <f t="shared" si="1"/>
        <v/>
      </c>
      <c r="C54" s="35" t="str">
        <f t="shared" si="2"/>
        <v/>
      </c>
      <c r="D54" s="36"/>
      <c r="E54" s="37"/>
      <c r="F54" s="38"/>
      <c r="G54" s="39"/>
      <c r="H54" s="38"/>
      <c r="I54" s="37"/>
      <c r="J54" s="37"/>
      <c r="K54" s="37"/>
      <c r="L54" s="37"/>
      <c r="M54" s="38"/>
      <c r="N54" s="38"/>
    </row>
    <row r="55" spans="1:14" ht="20.100000000000001" customHeight="1" x14ac:dyDescent="0.2">
      <c r="A55" s="34">
        <v>53</v>
      </c>
      <c r="B55" s="35" t="str">
        <f t="shared" si="1"/>
        <v/>
      </c>
      <c r="C55" s="35" t="str">
        <f t="shared" si="2"/>
        <v/>
      </c>
      <c r="D55" s="36"/>
      <c r="E55" s="37"/>
      <c r="F55" s="38"/>
      <c r="G55" s="39"/>
      <c r="H55" s="38"/>
      <c r="I55" s="37"/>
      <c r="J55" s="37"/>
      <c r="K55" s="37"/>
      <c r="L55" s="37"/>
      <c r="M55" s="38"/>
      <c r="N55" s="38"/>
    </row>
    <row r="56" spans="1:14" ht="20.100000000000001" customHeight="1" x14ac:dyDescent="0.2">
      <c r="A56" s="34">
        <v>54</v>
      </c>
      <c r="B56" s="35" t="str">
        <f t="shared" si="1"/>
        <v/>
      </c>
      <c r="C56" s="35" t="str">
        <f t="shared" si="2"/>
        <v/>
      </c>
      <c r="D56" s="36"/>
      <c r="E56" s="37"/>
      <c r="F56" s="38"/>
      <c r="G56" s="39"/>
      <c r="H56" s="38"/>
      <c r="I56" s="37"/>
      <c r="J56" s="37"/>
      <c r="K56" s="37"/>
      <c r="L56" s="37"/>
      <c r="M56" s="38"/>
      <c r="N56" s="38"/>
    </row>
    <row r="57" spans="1:14" ht="20.100000000000001" customHeight="1" x14ac:dyDescent="0.2">
      <c r="A57" s="34">
        <v>55</v>
      </c>
      <c r="B57" s="35" t="str">
        <f t="shared" si="1"/>
        <v/>
      </c>
      <c r="C57" s="35" t="str">
        <f t="shared" si="2"/>
        <v/>
      </c>
      <c r="D57" s="36"/>
      <c r="E57" s="37"/>
      <c r="F57" s="38"/>
      <c r="G57" s="39"/>
      <c r="H57" s="38"/>
      <c r="I57" s="37"/>
      <c r="J57" s="37"/>
      <c r="K57" s="37"/>
      <c r="L57" s="37"/>
      <c r="M57" s="38"/>
      <c r="N57" s="38"/>
    </row>
    <row r="58" spans="1:14" ht="20.100000000000001" customHeight="1" x14ac:dyDescent="0.2">
      <c r="A58" s="34">
        <v>56</v>
      </c>
      <c r="B58" s="35" t="str">
        <f t="shared" si="1"/>
        <v/>
      </c>
      <c r="C58" s="35" t="str">
        <f t="shared" si="2"/>
        <v/>
      </c>
      <c r="D58" s="36"/>
      <c r="E58" s="37"/>
      <c r="F58" s="38"/>
      <c r="G58" s="39"/>
      <c r="H58" s="38"/>
      <c r="I58" s="37"/>
      <c r="J58" s="37"/>
      <c r="K58" s="37"/>
      <c r="L58" s="37"/>
      <c r="M58" s="38"/>
      <c r="N58" s="38"/>
    </row>
    <row r="59" spans="1:14" ht="20.100000000000001" customHeight="1" x14ac:dyDescent="0.2">
      <c r="A59" s="34">
        <v>57</v>
      </c>
      <c r="B59" s="35" t="str">
        <f t="shared" si="1"/>
        <v/>
      </c>
      <c r="C59" s="35" t="str">
        <f t="shared" si="2"/>
        <v/>
      </c>
      <c r="D59" s="36"/>
      <c r="E59" s="37"/>
      <c r="F59" s="38"/>
      <c r="G59" s="39"/>
      <c r="H59" s="38"/>
      <c r="I59" s="37"/>
      <c r="J59" s="37"/>
      <c r="K59" s="37"/>
      <c r="L59" s="37"/>
      <c r="M59" s="38"/>
      <c r="N59" s="38"/>
    </row>
    <row r="60" spans="1:14" ht="20.100000000000001" customHeight="1" x14ac:dyDescent="0.2">
      <c r="A60" s="34">
        <v>58</v>
      </c>
      <c r="B60" s="35" t="str">
        <f t="shared" si="1"/>
        <v/>
      </c>
      <c r="C60" s="35" t="str">
        <f t="shared" si="2"/>
        <v/>
      </c>
      <c r="D60" s="36"/>
      <c r="E60" s="37"/>
      <c r="F60" s="38"/>
      <c r="G60" s="39"/>
      <c r="H60" s="38"/>
      <c r="I60" s="37"/>
      <c r="J60" s="37"/>
      <c r="K60" s="37"/>
      <c r="L60" s="37"/>
      <c r="M60" s="38"/>
      <c r="N60" s="38"/>
    </row>
    <row r="61" spans="1:14" ht="20.100000000000001" customHeight="1" x14ac:dyDescent="0.2">
      <c r="A61" s="34">
        <v>59</v>
      </c>
      <c r="B61" s="35" t="str">
        <f t="shared" si="1"/>
        <v/>
      </c>
      <c r="C61" s="35" t="str">
        <f t="shared" si="2"/>
        <v/>
      </c>
      <c r="D61" s="36"/>
      <c r="E61" s="37"/>
      <c r="F61" s="38"/>
      <c r="G61" s="39"/>
      <c r="H61" s="38"/>
      <c r="I61" s="37"/>
      <c r="J61" s="37"/>
      <c r="K61" s="37"/>
      <c r="L61" s="37"/>
      <c r="M61" s="38"/>
      <c r="N61" s="38"/>
    </row>
    <row r="62" spans="1:14" ht="20.100000000000001" customHeight="1" x14ac:dyDescent="0.2">
      <c r="A62" s="34">
        <v>60</v>
      </c>
      <c r="B62" s="35" t="str">
        <f t="shared" si="1"/>
        <v/>
      </c>
      <c r="C62" s="35" t="str">
        <f t="shared" si="2"/>
        <v/>
      </c>
      <c r="D62" s="36"/>
      <c r="E62" s="37"/>
      <c r="F62" s="38"/>
      <c r="G62" s="39"/>
      <c r="H62" s="38"/>
      <c r="I62" s="37"/>
      <c r="J62" s="37"/>
      <c r="K62" s="37"/>
      <c r="L62" s="37"/>
      <c r="M62" s="38"/>
      <c r="N62" s="38"/>
    </row>
    <row r="63" spans="1:14" ht="20.100000000000001" customHeight="1" x14ac:dyDescent="0.2">
      <c r="A63" s="34">
        <v>61</v>
      </c>
      <c r="B63" s="35" t="str">
        <f t="shared" si="1"/>
        <v/>
      </c>
      <c r="C63" s="35" t="str">
        <f t="shared" si="2"/>
        <v/>
      </c>
      <c r="D63" s="36"/>
      <c r="E63" s="37"/>
      <c r="F63" s="38"/>
      <c r="G63" s="39"/>
      <c r="H63" s="38"/>
      <c r="I63" s="37"/>
      <c r="J63" s="37"/>
      <c r="K63" s="37"/>
      <c r="L63" s="37"/>
      <c r="M63" s="38"/>
      <c r="N63" s="38"/>
    </row>
    <row r="64" spans="1:14" ht="20.100000000000001" customHeight="1" x14ac:dyDescent="0.2">
      <c r="A64" s="34">
        <v>62</v>
      </c>
      <c r="B64" s="35" t="str">
        <f t="shared" si="1"/>
        <v/>
      </c>
      <c r="C64" s="35" t="str">
        <f t="shared" si="2"/>
        <v/>
      </c>
      <c r="D64" s="36"/>
      <c r="E64" s="37"/>
      <c r="F64" s="38"/>
      <c r="G64" s="39"/>
      <c r="H64" s="38"/>
      <c r="I64" s="37"/>
      <c r="J64" s="37"/>
      <c r="K64" s="37"/>
      <c r="L64" s="37"/>
      <c r="M64" s="38"/>
      <c r="N64" s="38"/>
    </row>
    <row r="65" spans="1:14" ht="20.100000000000001" customHeight="1" x14ac:dyDescent="0.2">
      <c r="A65" s="34">
        <v>63</v>
      </c>
      <c r="B65" s="35" t="str">
        <f t="shared" si="1"/>
        <v/>
      </c>
      <c r="C65" s="35" t="str">
        <f t="shared" si="2"/>
        <v/>
      </c>
      <c r="D65" s="36"/>
      <c r="E65" s="37"/>
      <c r="F65" s="38"/>
      <c r="G65" s="39"/>
      <c r="H65" s="38"/>
      <c r="I65" s="37"/>
      <c r="J65" s="37"/>
      <c r="K65" s="37"/>
      <c r="L65" s="37"/>
      <c r="M65" s="38"/>
      <c r="N65" s="38"/>
    </row>
    <row r="66" spans="1:14" ht="20.100000000000001" customHeight="1" x14ac:dyDescent="0.2">
      <c r="A66" s="34">
        <v>64</v>
      </c>
      <c r="B66" s="35" t="str">
        <f t="shared" si="1"/>
        <v/>
      </c>
      <c r="C66" s="35" t="str">
        <f t="shared" si="2"/>
        <v/>
      </c>
      <c r="D66" s="36"/>
      <c r="E66" s="37"/>
      <c r="F66" s="38"/>
      <c r="G66" s="39"/>
      <c r="H66" s="38"/>
      <c r="I66" s="37"/>
      <c r="J66" s="37"/>
      <c r="K66" s="37"/>
      <c r="L66" s="37"/>
      <c r="M66" s="38"/>
      <c r="N66" s="38"/>
    </row>
    <row r="67" spans="1:14" ht="20.100000000000001" customHeight="1" x14ac:dyDescent="0.2">
      <c r="A67" s="34">
        <v>65</v>
      </c>
      <c r="B67" s="35" t="str">
        <f t="shared" si="1"/>
        <v/>
      </c>
      <c r="C67" s="35" t="str">
        <f t="shared" si="2"/>
        <v/>
      </c>
      <c r="D67" s="36"/>
      <c r="E67" s="37"/>
      <c r="F67" s="38"/>
      <c r="G67" s="39"/>
      <c r="H67" s="38"/>
      <c r="I67" s="37"/>
      <c r="J67" s="37"/>
      <c r="K67" s="37"/>
      <c r="L67" s="37"/>
      <c r="M67" s="38"/>
      <c r="N67" s="38"/>
    </row>
    <row r="68" spans="1:14" ht="20.100000000000001" customHeight="1" x14ac:dyDescent="0.2">
      <c r="A68" s="34">
        <v>66</v>
      </c>
      <c r="B68" s="35" t="str">
        <f t="shared" ref="B68:B131" si="3">IF(D68&lt;&gt;"",YEAR(D68),"")</f>
        <v/>
      </c>
      <c r="C68" s="35" t="str">
        <f t="shared" ref="C68:C131" si="4">IF(D68&lt;&gt;"",MONTH(D68),"")</f>
        <v/>
      </c>
      <c r="D68" s="36"/>
      <c r="E68" s="37"/>
      <c r="F68" s="38"/>
      <c r="G68" s="39"/>
      <c r="H68" s="38"/>
      <c r="I68" s="37"/>
      <c r="J68" s="37"/>
      <c r="K68" s="37"/>
      <c r="L68" s="37"/>
      <c r="M68" s="38"/>
      <c r="N68" s="38"/>
    </row>
    <row r="69" spans="1:14" ht="20.100000000000001" customHeight="1" x14ac:dyDescent="0.2">
      <c r="A69" s="34">
        <v>67</v>
      </c>
      <c r="B69" s="35" t="str">
        <f t="shared" si="3"/>
        <v/>
      </c>
      <c r="C69" s="35" t="str">
        <f t="shared" si="4"/>
        <v/>
      </c>
      <c r="D69" s="36"/>
      <c r="E69" s="37"/>
      <c r="F69" s="38"/>
      <c r="G69" s="39"/>
      <c r="H69" s="38"/>
      <c r="I69" s="37"/>
      <c r="J69" s="37"/>
      <c r="K69" s="37"/>
      <c r="L69" s="37"/>
      <c r="M69" s="38"/>
      <c r="N69" s="38"/>
    </row>
    <row r="70" spans="1:14" ht="20.100000000000001" customHeight="1" x14ac:dyDescent="0.2">
      <c r="A70" s="34">
        <v>68</v>
      </c>
      <c r="B70" s="35" t="str">
        <f t="shared" si="3"/>
        <v/>
      </c>
      <c r="C70" s="35" t="str">
        <f t="shared" si="4"/>
        <v/>
      </c>
      <c r="D70" s="36"/>
      <c r="E70" s="37"/>
      <c r="F70" s="38"/>
      <c r="G70" s="39"/>
      <c r="H70" s="38"/>
      <c r="I70" s="37"/>
      <c r="J70" s="37"/>
      <c r="K70" s="37"/>
      <c r="L70" s="37"/>
      <c r="M70" s="38"/>
      <c r="N70" s="38"/>
    </row>
    <row r="71" spans="1:14" ht="20.100000000000001" customHeight="1" x14ac:dyDescent="0.2">
      <c r="A71" s="34">
        <v>69</v>
      </c>
      <c r="B71" s="35" t="str">
        <f t="shared" si="3"/>
        <v/>
      </c>
      <c r="C71" s="35" t="str">
        <f t="shared" si="4"/>
        <v/>
      </c>
      <c r="D71" s="36"/>
      <c r="E71" s="37"/>
      <c r="F71" s="38"/>
      <c r="G71" s="39"/>
      <c r="H71" s="38"/>
      <c r="I71" s="37"/>
      <c r="J71" s="37"/>
      <c r="K71" s="37"/>
      <c r="L71" s="37"/>
      <c r="M71" s="38"/>
      <c r="N71" s="38"/>
    </row>
    <row r="72" spans="1:14" ht="20.100000000000001" customHeight="1" x14ac:dyDescent="0.2">
      <c r="A72" s="34">
        <v>70</v>
      </c>
      <c r="B72" s="35" t="str">
        <f t="shared" si="3"/>
        <v/>
      </c>
      <c r="C72" s="35" t="str">
        <f t="shared" si="4"/>
        <v/>
      </c>
      <c r="D72" s="36"/>
      <c r="E72" s="37"/>
      <c r="F72" s="38"/>
      <c r="G72" s="39"/>
      <c r="H72" s="38"/>
      <c r="I72" s="37"/>
      <c r="J72" s="37"/>
      <c r="K72" s="37"/>
      <c r="L72" s="37"/>
      <c r="M72" s="38"/>
      <c r="N72" s="38"/>
    </row>
    <row r="73" spans="1:14" ht="20.100000000000001" customHeight="1" x14ac:dyDescent="0.2">
      <c r="A73" s="34">
        <v>71</v>
      </c>
      <c r="B73" s="35" t="str">
        <f t="shared" si="3"/>
        <v/>
      </c>
      <c r="C73" s="35" t="str">
        <f t="shared" si="4"/>
        <v/>
      </c>
      <c r="D73" s="36"/>
      <c r="E73" s="37"/>
      <c r="F73" s="38"/>
      <c r="G73" s="39"/>
      <c r="H73" s="38"/>
      <c r="I73" s="37"/>
      <c r="J73" s="37"/>
      <c r="K73" s="37"/>
      <c r="L73" s="37"/>
      <c r="M73" s="38"/>
      <c r="N73" s="38"/>
    </row>
    <row r="74" spans="1:14" ht="20.100000000000001" customHeight="1" x14ac:dyDescent="0.2">
      <c r="A74" s="34">
        <v>72</v>
      </c>
      <c r="B74" s="35" t="str">
        <f t="shared" si="3"/>
        <v/>
      </c>
      <c r="C74" s="35" t="str">
        <f t="shared" si="4"/>
        <v/>
      </c>
      <c r="D74" s="36"/>
      <c r="E74" s="37"/>
      <c r="F74" s="38"/>
      <c r="G74" s="39"/>
      <c r="H74" s="38"/>
      <c r="I74" s="37"/>
      <c r="J74" s="37"/>
      <c r="K74" s="37"/>
      <c r="L74" s="37"/>
      <c r="M74" s="38"/>
      <c r="N74" s="38"/>
    </row>
    <row r="75" spans="1:14" ht="20.100000000000001" customHeight="1" x14ac:dyDescent="0.2">
      <c r="A75" s="34">
        <v>73</v>
      </c>
      <c r="B75" s="35" t="str">
        <f t="shared" si="3"/>
        <v/>
      </c>
      <c r="C75" s="35" t="str">
        <f t="shared" si="4"/>
        <v/>
      </c>
      <c r="D75" s="36"/>
      <c r="E75" s="37"/>
      <c r="F75" s="38"/>
      <c r="G75" s="39"/>
      <c r="H75" s="38"/>
      <c r="I75" s="37"/>
      <c r="J75" s="37"/>
      <c r="K75" s="37"/>
      <c r="L75" s="37"/>
      <c r="M75" s="38"/>
      <c r="N75" s="38"/>
    </row>
    <row r="76" spans="1:14" ht="20.100000000000001" customHeight="1" x14ac:dyDescent="0.2">
      <c r="A76" s="34">
        <v>74</v>
      </c>
      <c r="B76" s="35" t="str">
        <f t="shared" si="3"/>
        <v/>
      </c>
      <c r="C76" s="35" t="str">
        <f t="shared" si="4"/>
        <v/>
      </c>
      <c r="D76" s="36"/>
      <c r="E76" s="37"/>
      <c r="F76" s="38"/>
      <c r="G76" s="39"/>
      <c r="H76" s="38"/>
      <c r="I76" s="37"/>
      <c r="J76" s="37"/>
      <c r="K76" s="37"/>
      <c r="L76" s="37"/>
      <c r="M76" s="38"/>
      <c r="N76" s="38"/>
    </row>
    <row r="77" spans="1:14" ht="20.100000000000001" customHeight="1" x14ac:dyDescent="0.2">
      <c r="A77" s="34">
        <v>75</v>
      </c>
      <c r="B77" s="35" t="str">
        <f t="shared" si="3"/>
        <v/>
      </c>
      <c r="C77" s="35" t="str">
        <f t="shared" si="4"/>
        <v/>
      </c>
      <c r="D77" s="36"/>
      <c r="E77" s="37"/>
      <c r="F77" s="38"/>
      <c r="G77" s="39"/>
      <c r="H77" s="38"/>
      <c r="I77" s="37"/>
      <c r="J77" s="37"/>
      <c r="K77" s="37"/>
      <c r="L77" s="37"/>
      <c r="M77" s="38"/>
      <c r="N77" s="38"/>
    </row>
    <row r="78" spans="1:14" ht="20.100000000000001" customHeight="1" x14ac:dyDescent="0.2">
      <c r="A78" s="34">
        <v>76</v>
      </c>
      <c r="B78" s="35" t="str">
        <f t="shared" si="3"/>
        <v/>
      </c>
      <c r="C78" s="35" t="str">
        <f t="shared" si="4"/>
        <v/>
      </c>
      <c r="D78" s="36"/>
      <c r="E78" s="37"/>
      <c r="F78" s="38"/>
      <c r="G78" s="39"/>
      <c r="H78" s="38"/>
      <c r="I78" s="37"/>
      <c r="J78" s="37"/>
      <c r="K78" s="37"/>
      <c r="L78" s="37"/>
      <c r="M78" s="38"/>
      <c r="N78" s="38"/>
    </row>
    <row r="79" spans="1:14" ht="20.100000000000001" customHeight="1" x14ac:dyDescent="0.2">
      <c r="A79" s="34">
        <v>77</v>
      </c>
      <c r="B79" s="35" t="str">
        <f t="shared" si="3"/>
        <v/>
      </c>
      <c r="C79" s="35" t="str">
        <f t="shared" si="4"/>
        <v/>
      </c>
      <c r="D79" s="36"/>
      <c r="E79" s="37"/>
      <c r="F79" s="38"/>
      <c r="G79" s="39"/>
      <c r="H79" s="38"/>
      <c r="I79" s="37"/>
      <c r="J79" s="37"/>
      <c r="K79" s="37"/>
      <c r="L79" s="37"/>
      <c r="M79" s="38"/>
      <c r="N79" s="38"/>
    </row>
    <row r="80" spans="1:14" ht="20.100000000000001" customHeight="1" x14ac:dyDescent="0.2">
      <c r="A80" s="34">
        <v>78</v>
      </c>
      <c r="B80" s="35" t="str">
        <f t="shared" si="3"/>
        <v/>
      </c>
      <c r="C80" s="35" t="str">
        <f t="shared" si="4"/>
        <v/>
      </c>
      <c r="D80" s="36"/>
      <c r="E80" s="37"/>
      <c r="F80" s="38"/>
      <c r="G80" s="39"/>
      <c r="H80" s="38"/>
      <c r="I80" s="37"/>
      <c r="J80" s="37"/>
      <c r="K80" s="37"/>
      <c r="L80" s="37"/>
      <c r="M80" s="38"/>
      <c r="N80" s="38"/>
    </row>
    <row r="81" spans="1:14" ht="20.100000000000001" customHeight="1" x14ac:dyDescent="0.2">
      <c r="A81" s="34">
        <v>79</v>
      </c>
      <c r="B81" s="35" t="str">
        <f t="shared" si="3"/>
        <v/>
      </c>
      <c r="C81" s="35" t="str">
        <f t="shared" si="4"/>
        <v/>
      </c>
      <c r="D81" s="36"/>
      <c r="E81" s="37"/>
      <c r="F81" s="38"/>
      <c r="G81" s="39"/>
      <c r="H81" s="38"/>
      <c r="I81" s="37"/>
      <c r="J81" s="37"/>
      <c r="K81" s="37"/>
      <c r="L81" s="37"/>
      <c r="M81" s="38"/>
      <c r="N81" s="38"/>
    </row>
    <row r="82" spans="1:14" ht="20.100000000000001" customHeight="1" x14ac:dyDescent="0.2">
      <c r="A82" s="34">
        <v>80</v>
      </c>
      <c r="B82" s="35" t="str">
        <f t="shared" si="3"/>
        <v/>
      </c>
      <c r="C82" s="35" t="str">
        <f t="shared" si="4"/>
        <v/>
      </c>
      <c r="D82" s="36"/>
      <c r="E82" s="37"/>
      <c r="F82" s="38"/>
      <c r="G82" s="39"/>
      <c r="H82" s="38"/>
      <c r="I82" s="37"/>
      <c r="J82" s="37"/>
      <c r="K82" s="37"/>
      <c r="L82" s="37"/>
      <c r="M82" s="38"/>
      <c r="N82" s="38"/>
    </row>
    <row r="83" spans="1:14" ht="20.100000000000001" customHeight="1" x14ac:dyDescent="0.2">
      <c r="A83" s="34">
        <v>81</v>
      </c>
      <c r="B83" s="35" t="str">
        <f t="shared" si="3"/>
        <v/>
      </c>
      <c r="C83" s="35" t="str">
        <f t="shared" si="4"/>
        <v/>
      </c>
      <c r="D83" s="36"/>
      <c r="E83" s="37"/>
      <c r="F83" s="38"/>
      <c r="G83" s="39"/>
      <c r="H83" s="38"/>
      <c r="I83" s="37"/>
      <c r="J83" s="37"/>
      <c r="K83" s="37"/>
      <c r="L83" s="37"/>
      <c r="M83" s="38"/>
      <c r="N83" s="38"/>
    </row>
    <row r="84" spans="1:14" ht="20.100000000000001" customHeight="1" x14ac:dyDescent="0.2">
      <c r="A84" s="34">
        <v>82</v>
      </c>
      <c r="B84" s="35" t="str">
        <f t="shared" si="3"/>
        <v/>
      </c>
      <c r="C84" s="35" t="str">
        <f t="shared" si="4"/>
        <v/>
      </c>
      <c r="D84" s="36"/>
      <c r="E84" s="37"/>
      <c r="F84" s="38"/>
      <c r="G84" s="39"/>
      <c r="H84" s="38"/>
      <c r="I84" s="37"/>
      <c r="J84" s="37"/>
      <c r="K84" s="37"/>
      <c r="L84" s="37"/>
      <c r="M84" s="38"/>
      <c r="N84" s="38"/>
    </row>
    <row r="85" spans="1:14" ht="20.100000000000001" customHeight="1" x14ac:dyDescent="0.2">
      <c r="A85" s="34">
        <v>83</v>
      </c>
      <c r="B85" s="35" t="str">
        <f t="shared" si="3"/>
        <v/>
      </c>
      <c r="C85" s="35" t="str">
        <f t="shared" si="4"/>
        <v/>
      </c>
      <c r="D85" s="36"/>
      <c r="E85" s="37"/>
      <c r="F85" s="38"/>
      <c r="G85" s="39"/>
      <c r="H85" s="38"/>
      <c r="I85" s="37"/>
      <c r="J85" s="37"/>
      <c r="K85" s="37"/>
      <c r="L85" s="37"/>
      <c r="M85" s="38"/>
      <c r="N85" s="38"/>
    </row>
    <row r="86" spans="1:14" ht="20.100000000000001" customHeight="1" x14ac:dyDescent="0.2">
      <c r="A86" s="34">
        <v>84</v>
      </c>
      <c r="B86" s="35" t="str">
        <f t="shared" si="3"/>
        <v/>
      </c>
      <c r="C86" s="35" t="str">
        <f t="shared" si="4"/>
        <v/>
      </c>
      <c r="D86" s="36"/>
      <c r="E86" s="37"/>
      <c r="F86" s="38"/>
      <c r="G86" s="39"/>
      <c r="H86" s="38"/>
      <c r="I86" s="37"/>
      <c r="J86" s="37"/>
      <c r="K86" s="37"/>
      <c r="L86" s="37"/>
      <c r="M86" s="38"/>
      <c r="N86" s="38"/>
    </row>
    <row r="87" spans="1:14" ht="20.100000000000001" customHeight="1" x14ac:dyDescent="0.2">
      <c r="A87" s="34">
        <v>85</v>
      </c>
      <c r="B87" s="35" t="str">
        <f t="shared" si="3"/>
        <v/>
      </c>
      <c r="C87" s="35" t="str">
        <f t="shared" si="4"/>
        <v/>
      </c>
      <c r="D87" s="36"/>
      <c r="E87" s="37"/>
      <c r="F87" s="38"/>
      <c r="G87" s="39"/>
      <c r="H87" s="38"/>
      <c r="I87" s="37"/>
      <c r="J87" s="37"/>
      <c r="K87" s="37"/>
      <c r="L87" s="37"/>
      <c r="M87" s="38"/>
      <c r="N87" s="38"/>
    </row>
    <row r="88" spans="1:14" ht="20.100000000000001" customHeight="1" x14ac:dyDescent="0.2">
      <c r="A88" s="34">
        <v>86</v>
      </c>
      <c r="B88" s="35" t="str">
        <f t="shared" si="3"/>
        <v/>
      </c>
      <c r="C88" s="35" t="str">
        <f t="shared" si="4"/>
        <v/>
      </c>
      <c r="D88" s="36"/>
      <c r="E88" s="37"/>
      <c r="F88" s="38"/>
      <c r="G88" s="39"/>
      <c r="H88" s="38"/>
      <c r="I88" s="37"/>
      <c r="J88" s="37"/>
      <c r="K88" s="37"/>
      <c r="L88" s="37"/>
      <c r="M88" s="38"/>
      <c r="N88" s="38"/>
    </row>
    <row r="89" spans="1:14" ht="20.100000000000001" customHeight="1" x14ac:dyDescent="0.2">
      <c r="A89" s="34">
        <v>87</v>
      </c>
      <c r="B89" s="35" t="str">
        <f t="shared" si="3"/>
        <v/>
      </c>
      <c r="C89" s="35" t="str">
        <f t="shared" si="4"/>
        <v/>
      </c>
      <c r="D89" s="36"/>
      <c r="E89" s="37"/>
      <c r="F89" s="38"/>
      <c r="G89" s="39"/>
      <c r="H89" s="38"/>
      <c r="I89" s="37"/>
      <c r="J89" s="37"/>
      <c r="K89" s="37"/>
      <c r="L89" s="37"/>
      <c r="M89" s="38"/>
      <c r="N89" s="38"/>
    </row>
    <row r="90" spans="1:14" ht="20.100000000000001" customHeight="1" x14ac:dyDescent="0.2">
      <c r="A90" s="34">
        <v>88</v>
      </c>
      <c r="B90" s="35" t="str">
        <f t="shared" si="3"/>
        <v/>
      </c>
      <c r="C90" s="35" t="str">
        <f t="shared" si="4"/>
        <v/>
      </c>
      <c r="D90" s="36"/>
      <c r="E90" s="37"/>
      <c r="F90" s="38"/>
      <c r="G90" s="39"/>
      <c r="H90" s="38"/>
      <c r="I90" s="37"/>
      <c r="J90" s="37"/>
      <c r="K90" s="37"/>
      <c r="L90" s="37"/>
      <c r="M90" s="38"/>
      <c r="N90" s="38"/>
    </row>
    <row r="91" spans="1:14" ht="20.100000000000001" customHeight="1" x14ac:dyDescent="0.2">
      <c r="A91" s="34">
        <v>89</v>
      </c>
      <c r="B91" s="35" t="str">
        <f t="shared" si="3"/>
        <v/>
      </c>
      <c r="C91" s="35" t="str">
        <f t="shared" si="4"/>
        <v/>
      </c>
      <c r="D91" s="36"/>
      <c r="E91" s="37"/>
      <c r="F91" s="38"/>
      <c r="G91" s="39"/>
      <c r="H91" s="38"/>
      <c r="I91" s="37"/>
      <c r="J91" s="37"/>
      <c r="K91" s="37"/>
      <c r="L91" s="37"/>
      <c r="M91" s="38"/>
      <c r="N91" s="38"/>
    </row>
    <row r="92" spans="1:14" ht="20.100000000000001" customHeight="1" x14ac:dyDescent="0.2">
      <c r="A92" s="34">
        <v>90</v>
      </c>
      <c r="B92" s="35" t="str">
        <f t="shared" si="3"/>
        <v/>
      </c>
      <c r="C92" s="35" t="str">
        <f t="shared" si="4"/>
        <v/>
      </c>
      <c r="D92" s="36"/>
      <c r="E92" s="37"/>
      <c r="F92" s="38"/>
      <c r="G92" s="39"/>
      <c r="H92" s="38"/>
      <c r="I92" s="37"/>
      <c r="J92" s="37"/>
      <c r="K92" s="37"/>
      <c r="L92" s="37"/>
      <c r="M92" s="38"/>
      <c r="N92" s="38"/>
    </row>
    <row r="93" spans="1:14" ht="20.100000000000001" customHeight="1" x14ac:dyDescent="0.2">
      <c r="A93" s="34">
        <v>91</v>
      </c>
      <c r="B93" s="35" t="str">
        <f t="shared" si="3"/>
        <v/>
      </c>
      <c r="C93" s="35" t="str">
        <f t="shared" si="4"/>
        <v/>
      </c>
      <c r="D93" s="36"/>
      <c r="E93" s="37"/>
      <c r="F93" s="38"/>
      <c r="G93" s="39"/>
      <c r="H93" s="38"/>
      <c r="I93" s="37"/>
      <c r="J93" s="37"/>
      <c r="K93" s="37"/>
      <c r="L93" s="37"/>
      <c r="M93" s="38"/>
      <c r="N93" s="38"/>
    </row>
    <row r="94" spans="1:14" ht="20.100000000000001" customHeight="1" x14ac:dyDescent="0.2">
      <c r="A94" s="34">
        <v>92</v>
      </c>
      <c r="B94" s="35" t="str">
        <f t="shared" si="3"/>
        <v/>
      </c>
      <c r="C94" s="35" t="str">
        <f t="shared" si="4"/>
        <v/>
      </c>
      <c r="D94" s="36"/>
      <c r="E94" s="37"/>
      <c r="F94" s="38"/>
      <c r="G94" s="39"/>
      <c r="H94" s="38"/>
      <c r="I94" s="37"/>
      <c r="J94" s="37"/>
      <c r="K94" s="37"/>
      <c r="L94" s="37"/>
      <c r="M94" s="38"/>
      <c r="N94" s="38"/>
    </row>
    <row r="95" spans="1:14" ht="20.100000000000001" customHeight="1" x14ac:dyDescent="0.2">
      <c r="A95" s="34">
        <v>93</v>
      </c>
      <c r="B95" s="35" t="str">
        <f t="shared" si="3"/>
        <v/>
      </c>
      <c r="C95" s="35" t="str">
        <f t="shared" si="4"/>
        <v/>
      </c>
      <c r="D95" s="36"/>
      <c r="E95" s="37"/>
      <c r="F95" s="38"/>
      <c r="G95" s="39"/>
      <c r="H95" s="38"/>
      <c r="I95" s="37"/>
      <c r="J95" s="37"/>
      <c r="K95" s="37"/>
      <c r="L95" s="37"/>
      <c r="M95" s="38"/>
      <c r="N95" s="38"/>
    </row>
    <row r="96" spans="1:14" ht="20.100000000000001" customHeight="1" x14ac:dyDescent="0.2">
      <c r="A96" s="34">
        <v>94</v>
      </c>
      <c r="B96" s="35" t="str">
        <f t="shared" si="3"/>
        <v/>
      </c>
      <c r="C96" s="35" t="str">
        <f t="shared" si="4"/>
        <v/>
      </c>
      <c r="D96" s="36"/>
      <c r="E96" s="37"/>
      <c r="F96" s="38"/>
      <c r="G96" s="39"/>
      <c r="H96" s="38"/>
      <c r="I96" s="37"/>
      <c r="J96" s="37"/>
      <c r="K96" s="37"/>
      <c r="L96" s="37"/>
      <c r="M96" s="38"/>
      <c r="N96" s="38"/>
    </row>
    <row r="97" spans="1:14" ht="20.100000000000001" customHeight="1" x14ac:dyDescent="0.2">
      <c r="A97" s="34">
        <v>95</v>
      </c>
      <c r="B97" s="35" t="str">
        <f t="shared" si="3"/>
        <v/>
      </c>
      <c r="C97" s="35" t="str">
        <f t="shared" si="4"/>
        <v/>
      </c>
      <c r="D97" s="36"/>
      <c r="E97" s="37"/>
      <c r="F97" s="38"/>
      <c r="G97" s="39"/>
      <c r="H97" s="38"/>
      <c r="I97" s="37"/>
      <c r="J97" s="37"/>
      <c r="K97" s="37"/>
      <c r="L97" s="37"/>
      <c r="M97" s="38"/>
      <c r="N97" s="38"/>
    </row>
    <row r="98" spans="1:14" ht="20.100000000000001" customHeight="1" x14ac:dyDescent="0.2">
      <c r="A98" s="34">
        <v>96</v>
      </c>
      <c r="B98" s="35" t="str">
        <f t="shared" si="3"/>
        <v/>
      </c>
      <c r="C98" s="35" t="str">
        <f t="shared" si="4"/>
        <v/>
      </c>
      <c r="D98" s="36"/>
      <c r="E98" s="37"/>
      <c r="F98" s="38"/>
      <c r="G98" s="39"/>
      <c r="H98" s="38"/>
      <c r="I98" s="37"/>
      <c r="J98" s="37"/>
      <c r="K98" s="37"/>
      <c r="L98" s="37"/>
      <c r="M98" s="38"/>
      <c r="N98" s="38"/>
    </row>
    <row r="99" spans="1:14" ht="20.100000000000001" customHeight="1" x14ac:dyDescent="0.2">
      <c r="A99" s="34">
        <v>97</v>
      </c>
      <c r="B99" s="35" t="str">
        <f t="shared" si="3"/>
        <v/>
      </c>
      <c r="C99" s="35" t="str">
        <f t="shared" si="4"/>
        <v/>
      </c>
      <c r="D99" s="36"/>
      <c r="E99" s="37"/>
      <c r="F99" s="38"/>
      <c r="G99" s="39"/>
      <c r="H99" s="38"/>
      <c r="I99" s="37"/>
      <c r="J99" s="37"/>
      <c r="K99" s="37"/>
      <c r="L99" s="37"/>
      <c r="M99" s="38"/>
      <c r="N99" s="38"/>
    </row>
    <row r="100" spans="1:14" ht="20.100000000000001" customHeight="1" x14ac:dyDescent="0.2">
      <c r="A100" s="34">
        <v>98</v>
      </c>
      <c r="B100" s="35" t="str">
        <f t="shared" si="3"/>
        <v/>
      </c>
      <c r="C100" s="35" t="str">
        <f t="shared" si="4"/>
        <v/>
      </c>
      <c r="D100" s="36"/>
      <c r="E100" s="37"/>
      <c r="F100" s="38"/>
      <c r="G100" s="39"/>
      <c r="H100" s="38"/>
      <c r="I100" s="37"/>
      <c r="J100" s="37"/>
      <c r="K100" s="37"/>
      <c r="L100" s="37"/>
      <c r="M100" s="38"/>
      <c r="N100" s="38"/>
    </row>
    <row r="101" spans="1:14" ht="20.100000000000001" customHeight="1" x14ac:dyDescent="0.2">
      <c r="A101" s="34">
        <v>99</v>
      </c>
      <c r="B101" s="35" t="str">
        <f t="shared" si="3"/>
        <v/>
      </c>
      <c r="C101" s="35" t="str">
        <f t="shared" si="4"/>
        <v/>
      </c>
      <c r="D101" s="36"/>
      <c r="E101" s="37"/>
      <c r="F101" s="38"/>
      <c r="G101" s="39"/>
      <c r="H101" s="38"/>
      <c r="I101" s="37"/>
      <c r="J101" s="37"/>
      <c r="K101" s="37"/>
      <c r="L101" s="37"/>
      <c r="M101" s="38"/>
      <c r="N101" s="38"/>
    </row>
    <row r="102" spans="1:14" ht="20.100000000000001" customHeight="1" x14ac:dyDescent="0.2">
      <c r="A102" s="34">
        <v>100</v>
      </c>
      <c r="B102" s="35" t="str">
        <f t="shared" si="3"/>
        <v/>
      </c>
      <c r="C102" s="35" t="str">
        <f t="shared" si="4"/>
        <v/>
      </c>
      <c r="D102" s="36"/>
      <c r="E102" s="37"/>
      <c r="F102" s="38"/>
      <c r="G102" s="39"/>
      <c r="H102" s="38"/>
      <c r="I102" s="37"/>
      <c r="J102" s="37"/>
      <c r="K102" s="37"/>
      <c r="L102" s="37"/>
      <c r="M102" s="38"/>
      <c r="N102" s="38"/>
    </row>
    <row r="103" spans="1:14" ht="20.100000000000001" customHeight="1" x14ac:dyDescent="0.2">
      <c r="A103" s="34">
        <v>101</v>
      </c>
      <c r="B103" s="35" t="str">
        <f t="shared" si="3"/>
        <v/>
      </c>
      <c r="C103" s="35" t="str">
        <f t="shared" si="4"/>
        <v/>
      </c>
      <c r="D103" s="36"/>
      <c r="E103" s="37"/>
      <c r="F103" s="38"/>
      <c r="G103" s="39"/>
      <c r="H103" s="38"/>
      <c r="I103" s="37"/>
      <c r="J103" s="37"/>
      <c r="K103" s="37"/>
      <c r="L103" s="37"/>
      <c r="M103" s="38"/>
      <c r="N103" s="38"/>
    </row>
    <row r="104" spans="1:14" ht="20.100000000000001" customHeight="1" x14ac:dyDescent="0.2">
      <c r="A104" s="34">
        <v>102</v>
      </c>
      <c r="B104" s="35" t="str">
        <f t="shared" si="3"/>
        <v/>
      </c>
      <c r="C104" s="35" t="str">
        <f t="shared" si="4"/>
        <v/>
      </c>
      <c r="D104" s="36"/>
      <c r="E104" s="37"/>
      <c r="F104" s="38"/>
      <c r="G104" s="39"/>
      <c r="H104" s="38"/>
      <c r="I104" s="37"/>
      <c r="J104" s="37"/>
      <c r="K104" s="37"/>
      <c r="L104" s="37"/>
      <c r="M104" s="38"/>
      <c r="N104" s="38"/>
    </row>
    <row r="105" spans="1:14" ht="20.100000000000001" customHeight="1" x14ac:dyDescent="0.2">
      <c r="A105" s="34">
        <v>103</v>
      </c>
      <c r="B105" s="35" t="str">
        <f t="shared" si="3"/>
        <v/>
      </c>
      <c r="C105" s="35" t="str">
        <f t="shared" si="4"/>
        <v/>
      </c>
      <c r="D105" s="36"/>
      <c r="E105" s="37"/>
      <c r="F105" s="38"/>
      <c r="G105" s="39"/>
      <c r="H105" s="38"/>
      <c r="I105" s="37"/>
      <c r="J105" s="37"/>
      <c r="K105" s="37"/>
      <c r="L105" s="37"/>
      <c r="M105" s="38"/>
      <c r="N105" s="38"/>
    </row>
    <row r="106" spans="1:14" ht="20.100000000000001" customHeight="1" x14ac:dyDescent="0.2">
      <c r="A106" s="34">
        <v>104</v>
      </c>
      <c r="B106" s="35" t="str">
        <f t="shared" si="3"/>
        <v/>
      </c>
      <c r="C106" s="35" t="str">
        <f t="shared" si="4"/>
        <v/>
      </c>
      <c r="D106" s="36"/>
      <c r="E106" s="37"/>
      <c r="F106" s="38"/>
      <c r="G106" s="39"/>
      <c r="H106" s="38"/>
      <c r="I106" s="37"/>
      <c r="J106" s="37"/>
      <c r="K106" s="37"/>
      <c r="L106" s="37"/>
      <c r="M106" s="38"/>
      <c r="N106" s="38"/>
    </row>
    <row r="107" spans="1:14" ht="20.100000000000001" customHeight="1" x14ac:dyDescent="0.2">
      <c r="A107" s="34">
        <v>105</v>
      </c>
      <c r="B107" s="35" t="str">
        <f t="shared" si="3"/>
        <v/>
      </c>
      <c r="C107" s="35" t="str">
        <f t="shared" si="4"/>
        <v/>
      </c>
      <c r="D107" s="36"/>
      <c r="E107" s="37"/>
      <c r="F107" s="38"/>
      <c r="G107" s="39"/>
      <c r="H107" s="38"/>
      <c r="I107" s="37"/>
      <c r="J107" s="37"/>
      <c r="K107" s="37"/>
      <c r="L107" s="37"/>
      <c r="M107" s="38"/>
      <c r="N107" s="38"/>
    </row>
    <row r="108" spans="1:14" ht="20.100000000000001" customHeight="1" x14ac:dyDescent="0.2">
      <c r="A108" s="34">
        <v>106</v>
      </c>
      <c r="B108" s="35" t="str">
        <f t="shared" si="3"/>
        <v/>
      </c>
      <c r="C108" s="35" t="str">
        <f t="shared" si="4"/>
        <v/>
      </c>
      <c r="D108" s="36"/>
      <c r="E108" s="37"/>
      <c r="F108" s="38"/>
      <c r="G108" s="39"/>
      <c r="H108" s="38"/>
      <c r="I108" s="37"/>
      <c r="J108" s="37"/>
      <c r="K108" s="37"/>
      <c r="L108" s="37"/>
      <c r="M108" s="38"/>
      <c r="N108" s="38"/>
    </row>
    <row r="109" spans="1:14" ht="20.100000000000001" customHeight="1" x14ac:dyDescent="0.2">
      <c r="A109" s="34">
        <v>107</v>
      </c>
      <c r="B109" s="35" t="str">
        <f t="shared" si="3"/>
        <v/>
      </c>
      <c r="C109" s="35" t="str">
        <f t="shared" si="4"/>
        <v/>
      </c>
      <c r="D109" s="36"/>
      <c r="E109" s="37"/>
      <c r="F109" s="38"/>
      <c r="G109" s="39"/>
      <c r="H109" s="38"/>
      <c r="I109" s="37"/>
      <c r="J109" s="37"/>
      <c r="K109" s="37"/>
      <c r="L109" s="37"/>
      <c r="M109" s="38"/>
      <c r="N109" s="38"/>
    </row>
    <row r="110" spans="1:14" ht="20.100000000000001" customHeight="1" x14ac:dyDescent="0.2">
      <c r="A110" s="34">
        <v>108</v>
      </c>
      <c r="B110" s="35" t="str">
        <f t="shared" si="3"/>
        <v/>
      </c>
      <c r="C110" s="35" t="str">
        <f t="shared" si="4"/>
        <v/>
      </c>
      <c r="D110" s="36"/>
      <c r="E110" s="37"/>
      <c r="F110" s="38"/>
      <c r="G110" s="39"/>
      <c r="H110" s="38"/>
      <c r="I110" s="37"/>
      <c r="J110" s="37"/>
      <c r="K110" s="37"/>
      <c r="L110" s="37"/>
      <c r="M110" s="38"/>
      <c r="N110" s="38"/>
    </row>
    <row r="111" spans="1:14" ht="20.100000000000001" customHeight="1" x14ac:dyDescent="0.2">
      <c r="A111" s="34">
        <v>109</v>
      </c>
      <c r="B111" s="35" t="str">
        <f t="shared" si="3"/>
        <v/>
      </c>
      <c r="C111" s="35" t="str">
        <f t="shared" si="4"/>
        <v/>
      </c>
      <c r="D111" s="36"/>
      <c r="E111" s="37"/>
      <c r="F111" s="38"/>
      <c r="G111" s="39"/>
      <c r="H111" s="38"/>
      <c r="I111" s="37"/>
      <c r="J111" s="37"/>
      <c r="K111" s="37"/>
      <c r="L111" s="37"/>
      <c r="M111" s="38"/>
      <c r="N111" s="38"/>
    </row>
    <row r="112" spans="1:14" ht="20.100000000000001" customHeight="1" x14ac:dyDescent="0.2">
      <c r="A112" s="34">
        <v>110</v>
      </c>
      <c r="B112" s="35" t="str">
        <f t="shared" si="3"/>
        <v/>
      </c>
      <c r="C112" s="35" t="str">
        <f t="shared" si="4"/>
        <v/>
      </c>
      <c r="D112" s="36"/>
      <c r="E112" s="37"/>
      <c r="F112" s="38"/>
      <c r="G112" s="39"/>
      <c r="H112" s="38"/>
      <c r="I112" s="37"/>
      <c r="J112" s="37"/>
      <c r="K112" s="37"/>
      <c r="L112" s="37"/>
      <c r="M112" s="38"/>
      <c r="N112" s="38"/>
    </row>
    <row r="113" spans="1:14" ht="20.100000000000001" customHeight="1" x14ac:dyDescent="0.2">
      <c r="A113" s="34">
        <v>111</v>
      </c>
      <c r="B113" s="35" t="str">
        <f t="shared" si="3"/>
        <v/>
      </c>
      <c r="C113" s="35" t="str">
        <f t="shared" si="4"/>
        <v/>
      </c>
      <c r="D113" s="36"/>
      <c r="E113" s="37"/>
      <c r="F113" s="38"/>
      <c r="G113" s="39"/>
      <c r="H113" s="38"/>
      <c r="I113" s="37"/>
      <c r="J113" s="37"/>
      <c r="K113" s="37"/>
      <c r="L113" s="37"/>
      <c r="M113" s="38"/>
      <c r="N113" s="38"/>
    </row>
    <row r="114" spans="1:14" ht="20.100000000000001" customHeight="1" x14ac:dyDescent="0.2">
      <c r="A114" s="34">
        <v>112</v>
      </c>
      <c r="B114" s="35" t="str">
        <f t="shared" si="3"/>
        <v/>
      </c>
      <c r="C114" s="35" t="str">
        <f t="shared" si="4"/>
        <v/>
      </c>
      <c r="D114" s="36"/>
      <c r="E114" s="37"/>
      <c r="F114" s="38"/>
      <c r="G114" s="39"/>
      <c r="H114" s="38"/>
      <c r="I114" s="37"/>
      <c r="J114" s="37"/>
      <c r="K114" s="37"/>
      <c r="L114" s="37"/>
      <c r="M114" s="38"/>
      <c r="N114" s="38"/>
    </row>
    <row r="115" spans="1:14" ht="20.100000000000001" customHeight="1" x14ac:dyDescent="0.2">
      <c r="A115" s="34">
        <v>113</v>
      </c>
      <c r="B115" s="35" t="str">
        <f t="shared" si="3"/>
        <v/>
      </c>
      <c r="C115" s="35" t="str">
        <f t="shared" si="4"/>
        <v/>
      </c>
      <c r="D115" s="36"/>
      <c r="E115" s="37"/>
      <c r="F115" s="38"/>
      <c r="G115" s="39"/>
      <c r="H115" s="38"/>
      <c r="I115" s="37"/>
      <c r="J115" s="37"/>
      <c r="K115" s="37"/>
      <c r="L115" s="37"/>
      <c r="M115" s="38"/>
      <c r="N115" s="38"/>
    </row>
    <row r="116" spans="1:14" ht="20.100000000000001" customHeight="1" x14ac:dyDescent="0.2">
      <c r="A116" s="34">
        <v>114</v>
      </c>
      <c r="B116" s="35" t="str">
        <f t="shared" si="3"/>
        <v/>
      </c>
      <c r="C116" s="35" t="str">
        <f t="shared" si="4"/>
        <v/>
      </c>
      <c r="D116" s="36"/>
      <c r="E116" s="37"/>
      <c r="F116" s="38"/>
      <c r="G116" s="39"/>
      <c r="H116" s="38"/>
      <c r="I116" s="37"/>
      <c r="J116" s="37"/>
      <c r="K116" s="37"/>
      <c r="L116" s="37"/>
      <c r="M116" s="38"/>
      <c r="N116" s="38"/>
    </row>
    <row r="117" spans="1:14" ht="20.100000000000001" customHeight="1" x14ac:dyDescent="0.2">
      <c r="A117" s="34">
        <v>115</v>
      </c>
      <c r="B117" s="35" t="str">
        <f t="shared" si="3"/>
        <v/>
      </c>
      <c r="C117" s="35" t="str">
        <f t="shared" si="4"/>
        <v/>
      </c>
      <c r="D117" s="36"/>
      <c r="E117" s="37"/>
      <c r="F117" s="38"/>
      <c r="G117" s="39"/>
      <c r="H117" s="38"/>
      <c r="I117" s="37"/>
      <c r="J117" s="37"/>
      <c r="K117" s="37"/>
      <c r="L117" s="37"/>
      <c r="M117" s="38"/>
      <c r="N117" s="38"/>
    </row>
    <row r="118" spans="1:14" ht="20.100000000000001" customHeight="1" x14ac:dyDescent="0.2">
      <c r="A118" s="34">
        <v>116</v>
      </c>
      <c r="B118" s="35" t="str">
        <f t="shared" si="3"/>
        <v/>
      </c>
      <c r="C118" s="35" t="str">
        <f t="shared" si="4"/>
        <v/>
      </c>
      <c r="D118" s="36"/>
      <c r="E118" s="37"/>
      <c r="F118" s="38"/>
      <c r="G118" s="39"/>
      <c r="H118" s="38"/>
      <c r="I118" s="37"/>
      <c r="J118" s="37"/>
      <c r="K118" s="37"/>
      <c r="L118" s="37"/>
      <c r="M118" s="38"/>
      <c r="N118" s="38"/>
    </row>
    <row r="119" spans="1:14" ht="20.100000000000001" customHeight="1" x14ac:dyDescent="0.2">
      <c r="A119" s="34">
        <v>117</v>
      </c>
      <c r="B119" s="35" t="str">
        <f t="shared" si="3"/>
        <v/>
      </c>
      <c r="C119" s="35" t="str">
        <f t="shared" si="4"/>
        <v/>
      </c>
      <c r="D119" s="36"/>
      <c r="E119" s="37"/>
      <c r="F119" s="38"/>
      <c r="G119" s="39"/>
      <c r="H119" s="38"/>
      <c r="I119" s="37"/>
      <c r="J119" s="37"/>
      <c r="K119" s="37"/>
      <c r="L119" s="37"/>
      <c r="M119" s="38"/>
      <c r="N119" s="38"/>
    </row>
    <row r="120" spans="1:14" ht="20.100000000000001" customHeight="1" x14ac:dyDescent="0.2">
      <c r="A120" s="34">
        <v>118</v>
      </c>
      <c r="B120" s="35" t="str">
        <f t="shared" si="3"/>
        <v/>
      </c>
      <c r="C120" s="35" t="str">
        <f t="shared" si="4"/>
        <v/>
      </c>
      <c r="D120" s="36"/>
      <c r="E120" s="37"/>
      <c r="F120" s="38"/>
      <c r="G120" s="39"/>
      <c r="H120" s="38"/>
      <c r="I120" s="37"/>
      <c r="J120" s="37"/>
      <c r="K120" s="37"/>
      <c r="L120" s="37"/>
      <c r="M120" s="38"/>
      <c r="N120" s="38"/>
    </row>
    <row r="121" spans="1:14" ht="20.100000000000001" customHeight="1" x14ac:dyDescent="0.2">
      <c r="A121" s="34">
        <v>119</v>
      </c>
      <c r="B121" s="35" t="str">
        <f t="shared" si="3"/>
        <v/>
      </c>
      <c r="C121" s="35" t="str">
        <f t="shared" si="4"/>
        <v/>
      </c>
      <c r="D121" s="36"/>
      <c r="E121" s="37"/>
      <c r="F121" s="38"/>
      <c r="G121" s="39"/>
      <c r="H121" s="38"/>
      <c r="I121" s="37"/>
      <c r="J121" s="37"/>
      <c r="K121" s="37"/>
      <c r="L121" s="37"/>
      <c r="M121" s="38"/>
      <c r="N121" s="38"/>
    </row>
    <row r="122" spans="1:14" ht="20.100000000000001" customHeight="1" x14ac:dyDescent="0.2">
      <c r="A122" s="34">
        <v>120</v>
      </c>
      <c r="B122" s="35" t="str">
        <f t="shared" si="3"/>
        <v/>
      </c>
      <c r="C122" s="35" t="str">
        <f t="shared" si="4"/>
        <v/>
      </c>
      <c r="D122" s="36"/>
      <c r="E122" s="37"/>
      <c r="F122" s="38"/>
      <c r="G122" s="39"/>
      <c r="H122" s="38"/>
      <c r="I122" s="37"/>
      <c r="J122" s="37"/>
      <c r="K122" s="37"/>
      <c r="L122" s="37"/>
      <c r="M122" s="38"/>
      <c r="N122" s="38"/>
    </row>
    <row r="123" spans="1:14" ht="20.100000000000001" customHeight="1" x14ac:dyDescent="0.2">
      <c r="A123" s="34">
        <v>121</v>
      </c>
      <c r="B123" s="35" t="str">
        <f t="shared" si="3"/>
        <v/>
      </c>
      <c r="C123" s="35" t="str">
        <f t="shared" si="4"/>
        <v/>
      </c>
      <c r="D123" s="36"/>
      <c r="E123" s="37"/>
      <c r="F123" s="38"/>
      <c r="G123" s="39"/>
      <c r="H123" s="38"/>
      <c r="I123" s="37"/>
      <c r="J123" s="37"/>
      <c r="K123" s="37"/>
      <c r="L123" s="37"/>
      <c r="M123" s="38"/>
      <c r="N123" s="38"/>
    </row>
    <row r="124" spans="1:14" ht="20.100000000000001" customHeight="1" x14ac:dyDescent="0.2">
      <c r="A124" s="34">
        <v>122</v>
      </c>
      <c r="B124" s="35" t="str">
        <f t="shared" si="3"/>
        <v/>
      </c>
      <c r="C124" s="35" t="str">
        <f t="shared" si="4"/>
        <v/>
      </c>
      <c r="D124" s="36"/>
      <c r="E124" s="37"/>
      <c r="F124" s="38"/>
      <c r="G124" s="39"/>
      <c r="H124" s="38"/>
      <c r="I124" s="37"/>
      <c r="J124" s="37"/>
      <c r="K124" s="37"/>
      <c r="L124" s="37"/>
      <c r="M124" s="38"/>
      <c r="N124" s="38"/>
    </row>
    <row r="125" spans="1:14" ht="20.100000000000001" customHeight="1" x14ac:dyDescent="0.2">
      <c r="A125" s="34">
        <v>123</v>
      </c>
      <c r="B125" s="35" t="str">
        <f t="shared" si="3"/>
        <v/>
      </c>
      <c r="C125" s="35" t="str">
        <f t="shared" si="4"/>
        <v/>
      </c>
      <c r="D125" s="36"/>
      <c r="E125" s="37"/>
      <c r="F125" s="38"/>
      <c r="G125" s="39"/>
      <c r="H125" s="38"/>
      <c r="I125" s="37"/>
      <c r="J125" s="37"/>
      <c r="K125" s="37"/>
      <c r="L125" s="37"/>
      <c r="M125" s="38"/>
      <c r="N125" s="38"/>
    </row>
    <row r="126" spans="1:14" ht="20.100000000000001" customHeight="1" x14ac:dyDescent="0.2">
      <c r="A126" s="34">
        <v>124</v>
      </c>
      <c r="B126" s="35" t="str">
        <f t="shared" si="3"/>
        <v/>
      </c>
      <c r="C126" s="35" t="str">
        <f t="shared" si="4"/>
        <v/>
      </c>
      <c r="D126" s="36"/>
      <c r="E126" s="37"/>
      <c r="F126" s="38"/>
      <c r="G126" s="39"/>
      <c r="H126" s="38"/>
      <c r="I126" s="37"/>
      <c r="J126" s="37"/>
      <c r="K126" s="37"/>
      <c r="L126" s="37"/>
      <c r="M126" s="38"/>
      <c r="N126" s="38"/>
    </row>
    <row r="127" spans="1:14" ht="20.100000000000001" customHeight="1" x14ac:dyDescent="0.2">
      <c r="A127" s="34">
        <v>125</v>
      </c>
      <c r="B127" s="35" t="str">
        <f t="shared" si="3"/>
        <v/>
      </c>
      <c r="C127" s="35" t="str">
        <f t="shared" si="4"/>
        <v/>
      </c>
      <c r="D127" s="36"/>
      <c r="E127" s="37"/>
      <c r="F127" s="38"/>
      <c r="G127" s="39"/>
      <c r="H127" s="38"/>
      <c r="I127" s="37"/>
      <c r="J127" s="37"/>
      <c r="K127" s="37"/>
      <c r="L127" s="37"/>
      <c r="M127" s="38"/>
      <c r="N127" s="38"/>
    </row>
    <row r="128" spans="1:14" ht="20.100000000000001" customHeight="1" x14ac:dyDescent="0.2">
      <c r="A128" s="34">
        <v>126</v>
      </c>
      <c r="B128" s="35" t="str">
        <f t="shared" si="3"/>
        <v/>
      </c>
      <c r="C128" s="35" t="str">
        <f t="shared" si="4"/>
        <v/>
      </c>
      <c r="D128" s="36"/>
      <c r="E128" s="37"/>
      <c r="F128" s="38"/>
      <c r="G128" s="39"/>
      <c r="H128" s="38"/>
      <c r="I128" s="37"/>
      <c r="J128" s="37"/>
      <c r="K128" s="37"/>
      <c r="L128" s="37"/>
      <c r="M128" s="38"/>
      <c r="N128" s="38"/>
    </row>
    <row r="129" spans="1:14" ht="20.100000000000001" customHeight="1" x14ac:dyDescent="0.2">
      <c r="A129" s="34">
        <v>127</v>
      </c>
      <c r="B129" s="35" t="str">
        <f t="shared" si="3"/>
        <v/>
      </c>
      <c r="C129" s="35" t="str">
        <f t="shared" si="4"/>
        <v/>
      </c>
      <c r="D129" s="36"/>
      <c r="E129" s="37"/>
      <c r="F129" s="38"/>
      <c r="G129" s="39"/>
      <c r="H129" s="38"/>
      <c r="I129" s="37"/>
      <c r="J129" s="37"/>
      <c r="K129" s="37"/>
      <c r="L129" s="37"/>
      <c r="M129" s="38"/>
      <c r="N129" s="38"/>
    </row>
    <row r="130" spans="1:14" ht="20.100000000000001" customHeight="1" x14ac:dyDescent="0.2">
      <c r="A130" s="34">
        <v>128</v>
      </c>
      <c r="B130" s="35" t="str">
        <f t="shared" si="3"/>
        <v/>
      </c>
      <c r="C130" s="35" t="str">
        <f t="shared" si="4"/>
        <v/>
      </c>
      <c r="D130" s="36"/>
      <c r="E130" s="37"/>
      <c r="F130" s="38"/>
      <c r="G130" s="39"/>
      <c r="H130" s="38"/>
      <c r="I130" s="37"/>
      <c r="J130" s="37"/>
      <c r="K130" s="37"/>
      <c r="L130" s="37"/>
      <c r="M130" s="38"/>
      <c r="N130" s="38"/>
    </row>
    <row r="131" spans="1:14" ht="20.100000000000001" customHeight="1" x14ac:dyDescent="0.2">
      <c r="A131" s="34">
        <v>129</v>
      </c>
      <c r="B131" s="35" t="str">
        <f t="shared" si="3"/>
        <v/>
      </c>
      <c r="C131" s="35" t="str">
        <f t="shared" si="4"/>
        <v/>
      </c>
      <c r="D131" s="36"/>
      <c r="E131" s="37"/>
      <c r="F131" s="38"/>
      <c r="G131" s="39"/>
      <c r="H131" s="38"/>
      <c r="I131" s="37"/>
      <c r="J131" s="37"/>
      <c r="K131" s="37"/>
      <c r="L131" s="37"/>
      <c r="M131" s="38"/>
      <c r="N131" s="38"/>
    </row>
    <row r="132" spans="1:14" ht="20.100000000000001" customHeight="1" x14ac:dyDescent="0.2">
      <c r="A132" s="34">
        <v>130</v>
      </c>
      <c r="B132" s="35" t="str">
        <f t="shared" ref="B132:B195" si="5">IF(D132&lt;&gt;"",YEAR(D132),"")</f>
        <v/>
      </c>
      <c r="C132" s="35" t="str">
        <f t="shared" ref="C132:C195" si="6">IF(D132&lt;&gt;"",MONTH(D132),"")</f>
        <v/>
      </c>
      <c r="D132" s="36"/>
      <c r="E132" s="37"/>
      <c r="F132" s="38"/>
      <c r="G132" s="39"/>
      <c r="H132" s="38"/>
      <c r="I132" s="37"/>
      <c r="J132" s="37"/>
      <c r="K132" s="37"/>
      <c r="L132" s="37"/>
      <c r="M132" s="38"/>
      <c r="N132" s="38"/>
    </row>
    <row r="133" spans="1:14" ht="20.100000000000001" customHeight="1" x14ac:dyDescent="0.2">
      <c r="A133" s="34">
        <v>131</v>
      </c>
      <c r="B133" s="35" t="str">
        <f t="shared" si="5"/>
        <v/>
      </c>
      <c r="C133" s="35" t="str">
        <f t="shared" si="6"/>
        <v/>
      </c>
      <c r="D133" s="36"/>
      <c r="E133" s="37"/>
      <c r="F133" s="38"/>
      <c r="G133" s="39"/>
      <c r="H133" s="38"/>
      <c r="I133" s="37"/>
      <c r="J133" s="37"/>
      <c r="K133" s="37"/>
      <c r="L133" s="37"/>
      <c r="M133" s="38"/>
      <c r="N133" s="38"/>
    </row>
    <row r="134" spans="1:14" ht="20.100000000000001" customHeight="1" x14ac:dyDescent="0.2">
      <c r="A134" s="34">
        <v>132</v>
      </c>
      <c r="B134" s="35" t="str">
        <f t="shared" si="5"/>
        <v/>
      </c>
      <c r="C134" s="35" t="str">
        <f t="shared" si="6"/>
        <v/>
      </c>
      <c r="D134" s="36"/>
      <c r="E134" s="37"/>
      <c r="F134" s="38"/>
      <c r="G134" s="39"/>
      <c r="H134" s="38"/>
      <c r="I134" s="37"/>
      <c r="J134" s="37"/>
      <c r="K134" s="37"/>
      <c r="L134" s="37"/>
      <c r="M134" s="38"/>
      <c r="N134" s="38"/>
    </row>
    <row r="135" spans="1:14" ht="20.100000000000001" customHeight="1" x14ac:dyDescent="0.2">
      <c r="A135" s="34">
        <v>133</v>
      </c>
      <c r="B135" s="35" t="str">
        <f t="shared" si="5"/>
        <v/>
      </c>
      <c r="C135" s="35" t="str">
        <f t="shared" si="6"/>
        <v/>
      </c>
      <c r="D135" s="36"/>
      <c r="E135" s="37"/>
      <c r="F135" s="38"/>
      <c r="G135" s="39"/>
      <c r="H135" s="38"/>
      <c r="I135" s="37"/>
      <c r="J135" s="37"/>
      <c r="K135" s="37"/>
      <c r="L135" s="37"/>
      <c r="M135" s="38"/>
      <c r="N135" s="38"/>
    </row>
    <row r="136" spans="1:14" ht="20.100000000000001" customHeight="1" x14ac:dyDescent="0.2">
      <c r="A136" s="34">
        <v>134</v>
      </c>
      <c r="B136" s="35" t="str">
        <f t="shared" si="5"/>
        <v/>
      </c>
      <c r="C136" s="35" t="str">
        <f t="shared" si="6"/>
        <v/>
      </c>
      <c r="D136" s="36"/>
      <c r="E136" s="37"/>
      <c r="F136" s="38"/>
      <c r="G136" s="39"/>
      <c r="H136" s="38"/>
      <c r="I136" s="37"/>
      <c r="J136" s="37"/>
      <c r="K136" s="37"/>
      <c r="L136" s="37"/>
      <c r="M136" s="38"/>
      <c r="N136" s="38"/>
    </row>
    <row r="137" spans="1:14" ht="20.100000000000001" customHeight="1" x14ac:dyDescent="0.2">
      <c r="A137" s="34">
        <v>135</v>
      </c>
      <c r="B137" s="35" t="str">
        <f t="shared" si="5"/>
        <v/>
      </c>
      <c r="C137" s="35" t="str">
        <f t="shared" si="6"/>
        <v/>
      </c>
      <c r="D137" s="36"/>
      <c r="E137" s="37"/>
      <c r="F137" s="38"/>
      <c r="G137" s="39"/>
      <c r="H137" s="38"/>
      <c r="I137" s="37"/>
      <c r="J137" s="37"/>
      <c r="K137" s="37"/>
      <c r="L137" s="37"/>
      <c r="M137" s="38"/>
      <c r="N137" s="38"/>
    </row>
    <row r="138" spans="1:14" ht="20.100000000000001" customHeight="1" x14ac:dyDescent="0.2">
      <c r="A138" s="34">
        <v>136</v>
      </c>
      <c r="B138" s="35" t="str">
        <f t="shared" si="5"/>
        <v/>
      </c>
      <c r="C138" s="35" t="str">
        <f t="shared" si="6"/>
        <v/>
      </c>
      <c r="D138" s="36"/>
      <c r="E138" s="37"/>
      <c r="F138" s="38"/>
      <c r="G138" s="39"/>
      <c r="H138" s="38"/>
      <c r="I138" s="37"/>
      <c r="J138" s="37"/>
      <c r="K138" s="37"/>
      <c r="L138" s="37"/>
      <c r="M138" s="38"/>
      <c r="N138" s="38"/>
    </row>
    <row r="139" spans="1:14" ht="20.100000000000001" customHeight="1" x14ac:dyDescent="0.2">
      <c r="A139" s="34">
        <v>137</v>
      </c>
      <c r="B139" s="35" t="str">
        <f t="shared" si="5"/>
        <v/>
      </c>
      <c r="C139" s="35" t="str">
        <f t="shared" si="6"/>
        <v/>
      </c>
      <c r="D139" s="36"/>
      <c r="E139" s="37"/>
      <c r="F139" s="38"/>
      <c r="G139" s="39"/>
      <c r="H139" s="38"/>
      <c r="I139" s="37"/>
      <c r="J139" s="37"/>
      <c r="K139" s="37"/>
      <c r="L139" s="37"/>
      <c r="M139" s="38"/>
      <c r="N139" s="38"/>
    </row>
    <row r="140" spans="1:14" ht="20.100000000000001" customHeight="1" x14ac:dyDescent="0.2">
      <c r="A140" s="34">
        <v>138</v>
      </c>
      <c r="B140" s="35" t="str">
        <f t="shared" si="5"/>
        <v/>
      </c>
      <c r="C140" s="35" t="str">
        <f t="shared" si="6"/>
        <v/>
      </c>
      <c r="D140" s="36"/>
      <c r="E140" s="37"/>
      <c r="F140" s="38"/>
      <c r="G140" s="39"/>
      <c r="H140" s="38"/>
      <c r="I140" s="37"/>
      <c r="J140" s="37"/>
      <c r="K140" s="37"/>
      <c r="L140" s="37"/>
      <c r="M140" s="38"/>
      <c r="N140" s="38"/>
    </row>
    <row r="141" spans="1:14" ht="20.100000000000001" customHeight="1" x14ac:dyDescent="0.2">
      <c r="A141" s="34">
        <v>139</v>
      </c>
      <c r="B141" s="35" t="str">
        <f t="shared" si="5"/>
        <v/>
      </c>
      <c r="C141" s="35" t="str">
        <f t="shared" si="6"/>
        <v/>
      </c>
      <c r="D141" s="36"/>
      <c r="E141" s="37"/>
      <c r="F141" s="38"/>
      <c r="G141" s="39"/>
      <c r="H141" s="38"/>
      <c r="I141" s="37"/>
      <c r="J141" s="37"/>
      <c r="K141" s="37"/>
      <c r="L141" s="37"/>
      <c r="M141" s="38"/>
      <c r="N141" s="38"/>
    </row>
    <row r="142" spans="1:14" ht="20.100000000000001" customHeight="1" x14ac:dyDescent="0.2">
      <c r="A142" s="34">
        <v>140</v>
      </c>
      <c r="B142" s="35" t="str">
        <f t="shared" si="5"/>
        <v/>
      </c>
      <c r="C142" s="35" t="str">
        <f t="shared" si="6"/>
        <v/>
      </c>
      <c r="D142" s="36"/>
      <c r="E142" s="37"/>
      <c r="F142" s="38"/>
      <c r="G142" s="39"/>
      <c r="H142" s="38"/>
      <c r="I142" s="37"/>
      <c r="J142" s="37"/>
      <c r="K142" s="37"/>
      <c r="L142" s="37"/>
      <c r="M142" s="38"/>
      <c r="N142" s="38"/>
    </row>
    <row r="143" spans="1:14" ht="20.100000000000001" customHeight="1" x14ac:dyDescent="0.2">
      <c r="A143" s="34">
        <v>141</v>
      </c>
      <c r="B143" s="35" t="str">
        <f t="shared" si="5"/>
        <v/>
      </c>
      <c r="C143" s="35" t="str">
        <f t="shared" si="6"/>
        <v/>
      </c>
      <c r="D143" s="36"/>
      <c r="E143" s="37"/>
      <c r="F143" s="38"/>
      <c r="G143" s="39"/>
      <c r="H143" s="38"/>
      <c r="I143" s="37"/>
      <c r="J143" s="37"/>
      <c r="K143" s="37"/>
      <c r="L143" s="37"/>
      <c r="M143" s="38"/>
      <c r="N143" s="38"/>
    </row>
    <row r="144" spans="1:14" ht="20.100000000000001" customHeight="1" x14ac:dyDescent="0.2">
      <c r="A144" s="34">
        <v>142</v>
      </c>
      <c r="B144" s="35" t="str">
        <f t="shared" si="5"/>
        <v/>
      </c>
      <c r="C144" s="35" t="str">
        <f t="shared" si="6"/>
        <v/>
      </c>
      <c r="D144" s="36"/>
      <c r="E144" s="37"/>
      <c r="F144" s="38"/>
      <c r="G144" s="39"/>
      <c r="H144" s="38"/>
      <c r="I144" s="37"/>
      <c r="J144" s="37"/>
      <c r="K144" s="37"/>
      <c r="L144" s="37"/>
      <c r="M144" s="38"/>
      <c r="N144" s="38"/>
    </row>
    <row r="145" spans="1:14" ht="20.100000000000001" customHeight="1" x14ac:dyDescent="0.2">
      <c r="A145" s="34">
        <v>143</v>
      </c>
      <c r="B145" s="35" t="str">
        <f t="shared" si="5"/>
        <v/>
      </c>
      <c r="C145" s="35" t="str">
        <f t="shared" si="6"/>
        <v/>
      </c>
      <c r="D145" s="36"/>
      <c r="E145" s="37"/>
      <c r="F145" s="38"/>
      <c r="G145" s="39"/>
      <c r="H145" s="38"/>
      <c r="I145" s="37"/>
      <c r="J145" s="37"/>
      <c r="K145" s="37"/>
      <c r="L145" s="37"/>
      <c r="M145" s="38"/>
      <c r="N145" s="38"/>
    </row>
    <row r="146" spans="1:14" ht="20.100000000000001" customHeight="1" x14ac:dyDescent="0.2">
      <c r="A146" s="34">
        <v>144</v>
      </c>
      <c r="B146" s="35" t="str">
        <f t="shared" si="5"/>
        <v/>
      </c>
      <c r="C146" s="35" t="str">
        <f t="shared" si="6"/>
        <v/>
      </c>
      <c r="D146" s="36"/>
      <c r="E146" s="37"/>
      <c r="F146" s="38"/>
      <c r="G146" s="39"/>
      <c r="H146" s="38"/>
      <c r="I146" s="37"/>
      <c r="J146" s="37"/>
      <c r="K146" s="37"/>
      <c r="L146" s="37"/>
      <c r="M146" s="38"/>
      <c r="N146" s="38"/>
    </row>
    <row r="147" spans="1:14" ht="20.100000000000001" customHeight="1" x14ac:dyDescent="0.2">
      <c r="A147" s="34">
        <v>145</v>
      </c>
      <c r="B147" s="35" t="str">
        <f t="shared" si="5"/>
        <v/>
      </c>
      <c r="C147" s="35" t="str">
        <f t="shared" si="6"/>
        <v/>
      </c>
      <c r="D147" s="36"/>
      <c r="E147" s="37"/>
      <c r="F147" s="38"/>
      <c r="G147" s="39"/>
      <c r="H147" s="38"/>
      <c r="I147" s="37"/>
      <c r="J147" s="37"/>
      <c r="K147" s="37"/>
      <c r="L147" s="37"/>
      <c r="M147" s="38"/>
      <c r="N147" s="38"/>
    </row>
    <row r="148" spans="1:14" ht="20.100000000000001" customHeight="1" x14ac:dyDescent="0.2">
      <c r="A148" s="34">
        <v>146</v>
      </c>
      <c r="B148" s="35" t="str">
        <f t="shared" si="5"/>
        <v/>
      </c>
      <c r="C148" s="35" t="str">
        <f t="shared" si="6"/>
        <v/>
      </c>
      <c r="D148" s="36"/>
      <c r="E148" s="37"/>
      <c r="F148" s="38"/>
      <c r="G148" s="39"/>
      <c r="H148" s="38"/>
      <c r="I148" s="37"/>
      <c r="J148" s="37"/>
      <c r="K148" s="37"/>
      <c r="L148" s="37"/>
      <c r="M148" s="38"/>
      <c r="N148" s="38"/>
    </row>
    <row r="149" spans="1:14" ht="20.100000000000001" customHeight="1" x14ac:dyDescent="0.2">
      <c r="A149" s="34">
        <v>147</v>
      </c>
      <c r="B149" s="35" t="str">
        <f t="shared" si="5"/>
        <v/>
      </c>
      <c r="C149" s="35" t="str">
        <f t="shared" si="6"/>
        <v/>
      </c>
      <c r="D149" s="36"/>
      <c r="E149" s="37"/>
      <c r="F149" s="38"/>
      <c r="G149" s="39"/>
      <c r="H149" s="38"/>
      <c r="I149" s="37"/>
      <c r="J149" s="37"/>
      <c r="K149" s="37"/>
      <c r="L149" s="37"/>
      <c r="M149" s="38"/>
      <c r="N149" s="38"/>
    </row>
    <row r="150" spans="1:14" ht="20.100000000000001" customHeight="1" x14ac:dyDescent="0.2">
      <c r="A150" s="34">
        <v>148</v>
      </c>
      <c r="B150" s="35" t="str">
        <f t="shared" si="5"/>
        <v/>
      </c>
      <c r="C150" s="35" t="str">
        <f t="shared" si="6"/>
        <v/>
      </c>
      <c r="D150" s="36"/>
      <c r="E150" s="37"/>
      <c r="F150" s="38"/>
      <c r="G150" s="39"/>
      <c r="H150" s="38"/>
      <c r="I150" s="37"/>
      <c r="J150" s="37"/>
      <c r="K150" s="37"/>
      <c r="L150" s="37"/>
      <c r="M150" s="38"/>
      <c r="N150" s="38"/>
    </row>
    <row r="151" spans="1:14" ht="20.100000000000001" customHeight="1" x14ac:dyDescent="0.2">
      <c r="A151" s="34">
        <v>149</v>
      </c>
      <c r="B151" s="35" t="str">
        <f t="shared" si="5"/>
        <v/>
      </c>
      <c r="C151" s="35" t="str">
        <f t="shared" si="6"/>
        <v/>
      </c>
      <c r="D151" s="36"/>
      <c r="E151" s="37"/>
      <c r="F151" s="38"/>
      <c r="G151" s="39"/>
      <c r="H151" s="38"/>
      <c r="I151" s="37"/>
      <c r="J151" s="37"/>
      <c r="K151" s="37"/>
      <c r="L151" s="37"/>
      <c r="M151" s="38"/>
      <c r="N151" s="38"/>
    </row>
    <row r="152" spans="1:14" ht="20.100000000000001" customHeight="1" x14ac:dyDescent="0.2">
      <c r="A152" s="34">
        <v>150</v>
      </c>
      <c r="B152" s="35" t="str">
        <f t="shared" si="5"/>
        <v/>
      </c>
      <c r="C152" s="35" t="str">
        <f t="shared" si="6"/>
        <v/>
      </c>
      <c r="D152" s="36"/>
      <c r="E152" s="37"/>
      <c r="F152" s="38"/>
      <c r="G152" s="39"/>
      <c r="H152" s="38"/>
      <c r="I152" s="37"/>
      <c r="J152" s="37"/>
      <c r="K152" s="37"/>
      <c r="L152" s="37"/>
      <c r="M152" s="38"/>
      <c r="N152" s="38"/>
    </row>
    <row r="153" spans="1:14" ht="20.100000000000001" customHeight="1" x14ac:dyDescent="0.2">
      <c r="A153" s="34">
        <v>151</v>
      </c>
      <c r="B153" s="35" t="str">
        <f t="shared" si="5"/>
        <v/>
      </c>
      <c r="C153" s="35" t="str">
        <f t="shared" si="6"/>
        <v/>
      </c>
      <c r="D153" s="36"/>
      <c r="E153" s="37"/>
      <c r="F153" s="38"/>
      <c r="G153" s="39"/>
      <c r="H153" s="38"/>
      <c r="I153" s="37"/>
      <c r="J153" s="37"/>
      <c r="K153" s="37"/>
      <c r="L153" s="37"/>
      <c r="M153" s="38"/>
      <c r="N153" s="38"/>
    </row>
    <row r="154" spans="1:14" ht="20.100000000000001" customHeight="1" x14ac:dyDescent="0.2">
      <c r="A154" s="34">
        <v>152</v>
      </c>
      <c r="B154" s="35" t="str">
        <f t="shared" si="5"/>
        <v/>
      </c>
      <c r="C154" s="35" t="str">
        <f t="shared" si="6"/>
        <v/>
      </c>
      <c r="D154" s="36"/>
      <c r="E154" s="37"/>
      <c r="F154" s="38"/>
      <c r="G154" s="39"/>
      <c r="H154" s="38"/>
      <c r="I154" s="37"/>
      <c r="J154" s="37"/>
      <c r="K154" s="37"/>
      <c r="L154" s="37"/>
      <c r="M154" s="38"/>
      <c r="N154" s="38"/>
    </row>
    <row r="155" spans="1:14" ht="20.100000000000001" customHeight="1" x14ac:dyDescent="0.2">
      <c r="A155" s="34">
        <v>153</v>
      </c>
      <c r="B155" s="35" t="str">
        <f t="shared" si="5"/>
        <v/>
      </c>
      <c r="C155" s="35" t="str">
        <f t="shared" si="6"/>
        <v/>
      </c>
      <c r="D155" s="36"/>
      <c r="E155" s="37"/>
      <c r="F155" s="38"/>
      <c r="G155" s="39"/>
      <c r="H155" s="38"/>
      <c r="I155" s="37"/>
      <c r="J155" s="37"/>
      <c r="K155" s="37"/>
      <c r="L155" s="37"/>
      <c r="M155" s="38"/>
      <c r="N155" s="38"/>
    </row>
    <row r="156" spans="1:14" ht="20.100000000000001" customHeight="1" x14ac:dyDescent="0.2">
      <c r="A156" s="34">
        <v>154</v>
      </c>
      <c r="B156" s="35" t="str">
        <f t="shared" si="5"/>
        <v/>
      </c>
      <c r="C156" s="35" t="str">
        <f t="shared" si="6"/>
        <v/>
      </c>
      <c r="D156" s="36"/>
      <c r="E156" s="37"/>
      <c r="F156" s="38"/>
      <c r="G156" s="39"/>
      <c r="H156" s="38"/>
      <c r="I156" s="37"/>
      <c r="J156" s="37"/>
      <c r="K156" s="37"/>
      <c r="L156" s="37"/>
      <c r="M156" s="38"/>
      <c r="N156" s="38"/>
    </row>
    <row r="157" spans="1:14" ht="20.100000000000001" customHeight="1" x14ac:dyDescent="0.2">
      <c r="A157" s="34">
        <v>155</v>
      </c>
      <c r="B157" s="35" t="str">
        <f t="shared" si="5"/>
        <v/>
      </c>
      <c r="C157" s="35" t="str">
        <f t="shared" si="6"/>
        <v/>
      </c>
      <c r="D157" s="36"/>
      <c r="E157" s="37"/>
      <c r="F157" s="38"/>
      <c r="G157" s="39"/>
      <c r="H157" s="38"/>
      <c r="I157" s="37"/>
      <c r="J157" s="37"/>
      <c r="K157" s="37"/>
      <c r="L157" s="37"/>
      <c r="M157" s="38"/>
      <c r="N157" s="38"/>
    </row>
    <row r="158" spans="1:14" ht="20.100000000000001" customHeight="1" x14ac:dyDescent="0.2">
      <c r="A158" s="34">
        <v>156</v>
      </c>
      <c r="B158" s="35" t="str">
        <f t="shared" si="5"/>
        <v/>
      </c>
      <c r="C158" s="35" t="str">
        <f t="shared" si="6"/>
        <v/>
      </c>
      <c r="D158" s="36"/>
      <c r="E158" s="37"/>
      <c r="F158" s="38"/>
      <c r="G158" s="39"/>
      <c r="H158" s="38"/>
      <c r="I158" s="37"/>
      <c r="J158" s="37"/>
      <c r="K158" s="37"/>
      <c r="L158" s="37"/>
      <c r="M158" s="38"/>
      <c r="N158" s="38"/>
    </row>
    <row r="159" spans="1:14" ht="20.100000000000001" customHeight="1" x14ac:dyDescent="0.2">
      <c r="A159" s="34">
        <v>157</v>
      </c>
      <c r="B159" s="35" t="str">
        <f t="shared" si="5"/>
        <v/>
      </c>
      <c r="C159" s="35" t="str">
        <f t="shared" si="6"/>
        <v/>
      </c>
      <c r="D159" s="36"/>
      <c r="E159" s="37"/>
      <c r="F159" s="38"/>
      <c r="G159" s="39"/>
      <c r="H159" s="38"/>
      <c r="I159" s="37"/>
      <c r="J159" s="37"/>
      <c r="K159" s="37"/>
      <c r="L159" s="37"/>
      <c r="M159" s="38"/>
      <c r="N159" s="38"/>
    </row>
    <row r="160" spans="1:14" ht="20.100000000000001" customHeight="1" x14ac:dyDescent="0.2">
      <c r="A160" s="34">
        <v>158</v>
      </c>
      <c r="B160" s="35" t="str">
        <f t="shared" si="5"/>
        <v/>
      </c>
      <c r="C160" s="35" t="str">
        <f t="shared" si="6"/>
        <v/>
      </c>
      <c r="D160" s="36"/>
      <c r="E160" s="37"/>
      <c r="F160" s="38"/>
      <c r="G160" s="39"/>
      <c r="H160" s="38"/>
      <c r="I160" s="37"/>
      <c r="J160" s="37"/>
      <c r="K160" s="37"/>
      <c r="L160" s="37"/>
      <c r="M160" s="38"/>
      <c r="N160" s="38"/>
    </row>
    <row r="161" spans="1:14" ht="20.100000000000001" customHeight="1" x14ac:dyDescent="0.2">
      <c r="A161" s="34">
        <v>159</v>
      </c>
      <c r="B161" s="35" t="str">
        <f t="shared" si="5"/>
        <v/>
      </c>
      <c r="C161" s="35" t="str">
        <f t="shared" si="6"/>
        <v/>
      </c>
      <c r="D161" s="36"/>
      <c r="E161" s="37"/>
      <c r="F161" s="38"/>
      <c r="G161" s="39"/>
      <c r="H161" s="38"/>
      <c r="I161" s="37"/>
      <c r="J161" s="37"/>
      <c r="K161" s="37"/>
      <c r="L161" s="37"/>
      <c r="M161" s="38"/>
      <c r="N161" s="38"/>
    </row>
    <row r="162" spans="1:14" ht="20.100000000000001" customHeight="1" x14ac:dyDescent="0.2">
      <c r="A162" s="34">
        <v>160</v>
      </c>
      <c r="B162" s="35" t="str">
        <f t="shared" si="5"/>
        <v/>
      </c>
      <c r="C162" s="35" t="str">
        <f t="shared" si="6"/>
        <v/>
      </c>
      <c r="D162" s="36"/>
      <c r="E162" s="37"/>
      <c r="F162" s="38"/>
      <c r="G162" s="39"/>
      <c r="H162" s="38"/>
      <c r="I162" s="37"/>
      <c r="J162" s="37"/>
      <c r="K162" s="37"/>
      <c r="L162" s="37"/>
      <c r="M162" s="38"/>
      <c r="N162" s="38"/>
    </row>
    <row r="163" spans="1:14" ht="20.100000000000001" customHeight="1" x14ac:dyDescent="0.2">
      <c r="A163" s="34">
        <v>161</v>
      </c>
      <c r="B163" s="35" t="str">
        <f t="shared" si="5"/>
        <v/>
      </c>
      <c r="C163" s="35" t="str">
        <f t="shared" si="6"/>
        <v/>
      </c>
      <c r="D163" s="36"/>
      <c r="E163" s="37"/>
      <c r="F163" s="38"/>
      <c r="G163" s="39"/>
      <c r="H163" s="38"/>
      <c r="I163" s="37"/>
      <c r="J163" s="37"/>
      <c r="K163" s="37"/>
      <c r="L163" s="37"/>
      <c r="M163" s="38"/>
      <c r="N163" s="38"/>
    </row>
    <row r="164" spans="1:14" ht="20.100000000000001" customHeight="1" x14ac:dyDescent="0.2">
      <c r="A164" s="34">
        <v>162</v>
      </c>
      <c r="B164" s="35" t="str">
        <f t="shared" si="5"/>
        <v/>
      </c>
      <c r="C164" s="35" t="str">
        <f t="shared" si="6"/>
        <v/>
      </c>
      <c r="D164" s="36"/>
      <c r="E164" s="37"/>
      <c r="F164" s="38"/>
      <c r="G164" s="39"/>
      <c r="H164" s="38"/>
      <c r="I164" s="37"/>
      <c r="J164" s="37"/>
      <c r="K164" s="37"/>
      <c r="L164" s="37"/>
      <c r="M164" s="38"/>
      <c r="N164" s="38"/>
    </row>
    <row r="165" spans="1:14" ht="20.100000000000001" customHeight="1" x14ac:dyDescent="0.2">
      <c r="A165" s="34">
        <v>163</v>
      </c>
      <c r="B165" s="35" t="str">
        <f t="shared" si="5"/>
        <v/>
      </c>
      <c r="C165" s="35" t="str">
        <f t="shared" si="6"/>
        <v/>
      </c>
      <c r="D165" s="36"/>
      <c r="E165" s="37"/>
      <c r="F165" s="38"/>
      <c r="G165" s="39"/>
      <c r="H165" s="38"/>
      <c r="I165" s="37"/>
      <c r="J165" s="37"/>
      <c r="K165" s="37"/>
      <c r="L165" s="37"/>
      <c r="M165" s="38"/>
      <c r="N165" s="38"/>
    </row>
    <row r="166" spans="1:14" ht="20.100000000000001" customHeight="1" x14ac:dyDescent="0.2">
      <c r="A166" s="34">
        <v>164</v>
      </c>
      <c r="B166" s="35" t="str">
        <f t="shared" si="5"/>
        <v/>
      </c>
      <c r="C166" s="35" t="str">
        <f t="shared" si="6"/>
        <v/>
      </c>
      <c r="D166" s="36"/>
      <c r="E166" s="37"/>
      <c r="F166" s="38"/>
      <c r="G166" s="39"/>
      <c r="H166" s="38"/>
      <c r="I166" s="37"/>
      <c r="J166" s="37"/>
      <c r="K166" s="37"/>
      <c r="L166" s="37"/>
      <c r="M166" s="38"/>
      <c r="N166" s="38"/>
    </row>
    <row r="167" spans="1:14" ht="20.100000000000001" customHeight="1" x14ac:dyDescent="0.2">
      <c r="A167" s="34">
        <v>165</v>
      </c>
      <c r="B167" s="35" t="str">
        <f t="shared" si="5"/>
        <v/>
      </c>
      <c r="C167" s="35" t="str">
        <f t="shared" si="6"/>
        <v/>
      </c>
      <c r="D167" s="36"/>
      <c r="E167" s="37"/>
      <c r="F167" s="38"/>
      <c r="G167" s="39"/>
      <c r="H167" s="38"/>
      <c r="I167" s="37"/>
      <c r="J167" s="37"/>
      <c r="K167" s="37"/>
      <c r="L167" s="37"/>
      <c r="M167" s="38"/>
      <c r="N167" s="38"/>
    </row>
    <row r="168" spans="1:14" ht="20.100000000000001" customHeight="1" x14ac:dyDescent="0.2">
      <c r="A168" s="34">
        <v>166</v>
      </c>
      <c r="B168" s="35" t="str">
        <f t="shared" si="5"/>
        <v/>
      </c>
      <c r="C168" s="35" t="str">
        <f t="shared" si="6"/>
        <v/>
      </c>
      <c r="D168" s="36"/>
      <c r="E168" s="37"/>
      <c r="F168" s="38"/>
      <c r="G168" s="39"/>
      <c r="H168" s="38"/>
      <c r="I168" s="37"/>
      <c r="J168" s="37"/>
      <c r="K168" s="37"/>
      <c r="L168" s="37"/>
      <c r="M168" s="38"/>
      <c r="N168" s="38"/>
    </row>
    <row r="169" spans="1:14" ht="20.100000000000001" customHeight="1" x14ac:dyDescent="0.2">
      <c r="A169" s="34">
        <v>167</v>
      </c>
      <c r="B169" s="35" t="str">
        <f t="shared" si="5"/>
        <v/>
      </c>
      <c r="C169" s="35" t="str">
        <f t="shared" si="6"/>
        <v/>
      </c>
      <c r="D169" s="36"/>
      <c r="E169" s="37"/>
      <c r="F169" s="38"/>
      <c r="G169" s="39"/>
      <c r="H169" s="38"/>
      <c r="I169" s="37"/>
      <c r="J169" s="37"/>
      <c r="K169" s="37"/>
      <c r="L169" s="37"/>
      <c r="M169" s="38"/>
      <c r="N169" s="38"/>
    </row>
    <row r="170" spans="1:14" ht="20.100000000000001" customHeight="1" x14ac:dyDescent="0.2">
      <c r="A170" s="34">
        <v>168</v>
      </c>
      <c r="B170" s="35" t="str">
        <f t="shared" si="5"/>
        <v/>
      </c>
      <c r="C170" s="35" t="str">
        <f t="shared" si="6"/>
        <v/>
      </c>
      <c r="D170" s="36"/>
      <c r="E170" s="37"/>
      <c r="F170" s="38"/>
      <c r="G170" s="39"/>
      <c r="H170" s="38"/>
      <c r="I170" s="37"/>
      <c r="J170" s="37"/>
      <c r="K170" s="37"/>
      <c r="L170" s="37"/>
      <c r="M170" s="38"/>
      <c r="N170" s="38"/>
    </row>
    <row r="171" spans="1:14" ht="20.100000000000001" customHeight="1" x14ac:dyDescent="0.2">
      <c r="A171" s="34">
        <v>169</v>
      </c>
      <c r="B171" s="35" t="str">
        <f t="shared" si="5"/>
        <v/>
      </c>
      <c r="C171" s="35" t="str">
        <f t="shared" si="6"/>
        <v/>
      </c>
      <c r="D171" s="36"/>
      <c r="E171" s="37"/>
      <c r="F171" s="38"/>
      <c r="G171" s="39"/>
      <c r="H171" s="38"/>
      <c r="I171" s="37"/>
      <c r="J171" s="37"/>
      <c r="K171" s="37"/>
      <c r="L171" s="37"/>
      <c r="M171" s="38"/>
      <c r="N171" s="38"/>
    </row>
    <row r="172" spans="1:14" ht="20.100000000000001" customHeight="1" x14ac:dyDescent="0.2">
      <c r="A172" s="34">
        <v>170</v>
      </c>
      <c r="B172" s="35" t="str">
        <f t="shared" si="5"/>
        <v/>
      </c>
      <c r="C172" s="35" t="str">
        <f t="shared" si="6"/>
        <v/>
      </c>
      <c r="D172" s="36"/>
      <c r="E172" s="37"/>
      <c r="F172" s="38"/>
      <c r="G172" s="39"/>
      <c r="H172" s="38"/>
      <c r="I172" s="37"/>
      <c r="J172" s="37"/>
      <c r="K172" s="37"/>
      <c r="L172" s="37"/>
      <c r="M172" s="38"/>
      <c r="N172" s="38"/>
    </row>
    <row r="173" spans="1:14" ht="20.100000000000001" customHeight="1" x14ac:dyDescent="0.2">
      <c r="A173" s="34">
        <v>171</v>
      </c>
      <c r="B173" s="35" t="str">
        <f t="shared" si="5"/>
        <v/>
      </c>
      <c r="C173" s="35" t="str">
        <f t="shared" si="6"/>
        <v/>
      </c>
      <c r="D173" s="36"/>
      <c r="E173" s="37"/>
      <c r="F173" s="38"/>
      <c r="G173" s="39"/>
      <c r="H173" s="38"/>
      <c r="I173" s="37"/>
      <c r="J173" s="37"/>
      <c r="K173" s="37"/>
      <c r="L173" s="37"/>
      <c r="M173" s="38"/>
      <c r="N173" s="38"/>
    </row>
    <row r="174" spans="1:14" ht="20.100000000000001" customHeight="1" x14ac:dyDescent="0.2">
      <c r="A174" s="34">
        <v>172</v>
      </c>
      <c r="B174" s="35" t="str">
        <f t="shared" si="5"/>
        <v/>
      </c>
      <c r="C174" s="35" t="str">
        <f t="shared" si="6"/>
        <v/>
      </c>
      <c r="D174" s="36"/>
      <c r="E174" s="37"/>
      <c r="F174" s="38"/>
      <c r="G174" s="39"/>
      <c r="H174" s="38"/>
      <c r="I174" s="37"/>
      <c r="J174" s="37"/>
      <c r="K174" s="37"/>
      <c r="L174" s="37"/>
      <c r="M174" s="38"/>
      <c r="N174" s="38"/>
    </row>
    <row r="175" spans="1:14" ht="20.100000000000001" customHeight="1" x14ac:dyDescent="0.2">
      <c r="A175" s="34">
        <v>173</v>
      </c>
      <c r="B175" s="35" t="str">
        <f t="shared" si="5"/>
        <v/>
      </c>
      <c r="C175" s="35" t="str">
        <f t="shared" si="6"/>
        <v/>
      </c>
      <c r="D175" s="36"/>
      <c r="E175" s="37"/>
      <c r="F175" s="38"/>
      <c r="G175" s="39"/>
      <c r="H175" s="38"/>
      <c r="I175" s="37"/>
      <c r="J175" s="37"/>
      <c r="K175" s="37"/>
      <c r="L175" s="37"/>
      <c r="M175" s="38"/>
      <c r="N175" s="38"/>
    </row>
    <row r="176" spans="1:14" ht="20.100000000000001" customHeight="1" x14ac:dyDescent="0.2">
      <c r="A176" s="34">
        <v>174</v>
      </c>
      <c r="B176" s="35" t="str">
        <f t="shared" si="5"/>
        <v/>
      </c>
      <c r="C176" s="35" t="str">
        <f t="shared" si="6"/>
        <v/>
      </c>
      <c r="D176" s="36"/>
      <c r="E176" s="37"/>
      <c r="F176" s="38"/>
      <c r="G176" s="39"/>
      <c r="H176" s="38"/>
      <c r="I176" s="37"/>
      <c r="J176" s="37"/>
      <c r="K176" s="37"/>
      <c r="L176" s="37"/>
      <c r="M176" s="38"/>
      <c r="N176" s="38"/>
    </row>
    <row r="177" spans="1:14" ht="20.100000000000001" customHeight="1" x14ac:dyDescent="0.2">
      <c r="A177" s="34">
        <v>175</v>
      </c>
      <c r="B177" s="35" t="str">
        <f t="shared" si="5"/>
        <v/>
      </c>
      <c r="C177" s="35" t="str">
        <f t="shared" si="6"/>
        <v/>
      </c>
      <c r="D177" s="36"/>
      <c r="E177" s="37"/>
      <c r="F177" s="38"/>
      <c r="G177" s="39"/>
      <c r="H177" s="38"/>
      <c r="I177" s="37"/>
      <c r="J177" s="37"/>
      <c r="K177" s="37"/>
      <c r="L177" s="37"/>
      <c r="M177" s="38"/>
      <c r="N177" s="38"/>
    </row>
    <row r="178" spans="1:14" ht="20.100000000000001" customHeight="1" x14ac:dyDescent="0.2">
      <c r="A178" s="34">
        <v>176</v>
      </c>
      <c r="B178" s="35" t="str">
        <f t="shared" si="5"/>
        <v/>
      </c>
      <c r="C178" s="35" t="str">
        <f t="shared" si="6"/>
        <v/>
      </c>
      <c r="D178" s="36"/>
      <c r="E178" s="37"/>
      <c r="F178" s="38"/>
      <c r="G178" s="39"/>
      <c r="H178" s="38"/>
      <c r="I178" s="37"/>
      <c r="J178" s="37"/>
      <c r="K178" s="37"/>
      <c r="L178" s="37"/>
      <c r="M178" s="38"/>
      <c r="N178" s="38"/>
    </row>
    <row r="179" spans="1:14" ht="20.100000000000001" customHeight="1" x14ac:dyDescent="0.2">
      <c r="A179" s="34">
        <v>177</v>
      </c>
      <c r="B179" s="35" t="str">
        <f t="shared" si="5"/>
        <v/>
      </c>
      <c r="C179" s="35" t="str">
        <f t="shared" si="6"/>
        <v/>
      </c>
      <c r="D179" s="36"/>
      <c r="E179" s="37"/>
      <c r="F179" s="38"/>
      <c r="G179" s="39"/>
      <c r="H179" s="38"/>
      <c r="I179" s="37"/>
      <c r="J179" s="37"/>
      <c r="K179" s="37"/>
      <c r="L179" s="37"/>
      <c r="M179" s="38"/>
      <c r="N179" s="38"/>
    </row>
    <row r="180" spans="1:14" ht="20.100000000000001" customHeight="1" x14ac:dyDescent="0.2">
      <c r="A180" s="34">
        <v>178</v>
      </c>
      <c r="B180" s="35" t="str">
        <f t="shared" si="5"/>
        <v/>
      </c>
      <c r="C180" s="35" t="str">
        <f t="shared" si="6"/>
        <v/>
      </c>
      <c r="D180" s="36"/>
      <c r="E180" s="37"/>
      <c r="F180" s="38"/>
      <c r="G180" s="39"/>
      <c r="H180" s="38"/>
      <c r="I180" s="37"/>
      <c r="J180" s="37"/>
      <c r="K180" s="37"/>
      <c r="L180" s="37"/>
      <c r="M180" s="38"/>
      <c r="N180" s="38"/>
    </row>
    <row r="181" spans="1:14" ht="20.100000000000001" customHeight="1" x14ac:dyDescent="0.2">
      <c r="A181" s="34">
        <v>179</v>
      </c>
      <c r="B181" s="35" t="str">
        <f t="shared" si="5"/>
        <v/>
      </c>
      <c r="C181" s="35" t="str">
        <f t="shared" si="6"/>
        <v/>
      </c>
      <c r="D181" s="36"/>
      <c r="E181" s="37"/>
      <c r="F181" s="38"/>
      <c r="G181" s="39"/>
      <c r="H181" s="38"/>
      <c r="I181" s="37"/>
      <c r="J181" s="37"/>
      <c r="K181" s="37"/>
      <c r="L181" s="37"/>
      <c r="M181" s="38"/>
      <c r="N181" s="38"/>
    </row>
    <row r="182" spans="1:14" ht="20.100000000000001" customHeight="1" x14ac:dyDescent="0.2">
      <c r="A182" s="34">
        <v>180</v>
      </c>
      <c r="B182" s="35" t="str">
        <f t="shared" si="5"/>
        <v/>
      </c>
      <c r="C182" s="35" t="str">
        <f t="shared" si="6"/>
        <v/>
      </c>
      <c r="D182" s="36"/>
      <c r="E182" s="37"/>
      <c r="F182" s="38"/>
      <c r="G182" s="39"/>
      <c r="H182" s="38"/>
      <c r="I182" s="37"/>
      <c r="J182" s="37"/>
      <c r="K182" s="37"/>
      <c r="L182" s="37"/>
      <c r="M182" s="38"/>
      <c r="N182" s="38"/>
    </row>
    <row r="183" spans="1:14" ht="20.100000000000001" customHeight="1" x14ac:dyDescent="0.2">
      <c r="A183" s="34">
        <v>181</v>
      </c>
      <c r="B183" s="35" t="str">
        <f t="shared" si="5"/>
        <v/>
      </c>
      <c r="C183" s="35" t="str">
        <f t="shared" si="6"/>
        <v/>
      </c>
      <c r="D183" s="36"/>
      <c r="E183" s="37"/>
      <c r="F183" s="38"/>
      <c r="G183" s="39"/>
      <c r="H183" s="38"/>
      <c r="I183" s="37"/>
      <c r="J183" s="37"/>
      <c r="K183" s="37"/>
      <c r="L183" s="37"/>
      <c r="M183" s="38"/>
      <c r="N183" s="38"/>
    </row>
    <row r="184" spans="1:14" ht="20.100000000000001" customHeight="1" x14ac:dyDescent="0.2">
      <c r="A184" s="34">
        <v>182</v>
      </c>
      <c r="B184" s="35" t="str">
        <f t="shared" si="5"/>
        <v/>
      </c>
      <c r="C184" s="35" t="str">
        <f t="shared" si="6"/>
        <v/>
      </c>
      <c r="D184" s="36"/>
      <c r="E184" s="37"/>
      <c r="F184" s="38"/>
      <c r="G184" s="39"/>
      <c r="H184" s="38"/>
      <c r="I184" s="37"/>
      <c r="J184" s="37"/>
      <c r="K184" s="37"/>
      <c r="L184" s="37"/>
      <c r="M184" s="38"/>
      <c r="N184" s="38"/>
    </row>
    <row r="185" spans="1:14" ht="20.100000000000001" customHeight="1" x14ac:dyDescent="0.2">
      <c r="A185" s="34">
        <v>183</v>
      </c>
      <c r="B185" s="35" t="str">
        <f t="shared" si="5"/>
        <v/>
      </c>
      <c r="C185" s="35" t="str">
        <f t="shared" si="6"/>
        <v/>
      </c>
      <c r="D185" s="36"/>
      <c r="E185" s="37"/>
      <c r="F185" s="38"/>
      <c r="G185" s="39"/>
      <c r="H185" s="38"/>
      <c r="I185" s="37"/>
      <c r="J185" s="37"/>
      <c r="K185" s="37"/>
      <c r="L185" s="37"/>
      <c r="M185" s="38"/>
      <c r="N185" s="38"/>
    </row>
    <row r="186" spans="1:14" ht="20.100000000000001" customHeight="1" x14ac:dyDescent="0.2">
      <c r="A186" s="34">
        <v>184</v>
      </c>
      <c r="B186" s="35" t="str">
        <f t="shared" si="5"/>
        <v/>
      </c>
      <c r="C186" s="35" t="str">
        <f t="shared" si="6"/>
        <v/>
      </c>
      <c r="D186" s="36"/>
      <c r="E186" s="37"/>
      <c r="F186" s="38"/>
      <c r="G186" s="39"/>
      <c r="H186" s="38"/>
      <c r="I186" s="37"/>
      <c r="J186" s="37"/>
      <c r="K186" s="37"/>
      <c r="L186" s="37"/>
      <c r="M186" s="38"/>
      <c r="N186" s="38"/>
    </row>
    <row r="187" spans="1:14" ht="20.100000000000001" customHeight="1" x14ac:dyDescent="0.2">
      <c r="A187" s="34">
        <v>185</v>
      </c>
      <c r="B187" s="35" t="str">
        <f t="shared" si="5"/>
        <v/>
      </c>
      <c r="C187" s="35" t="str">
        <f t="shared" si="6"/>
        <v/>
      </c>
      <c r="D187" s="36"/>
      <c r="E187" s="37"/>
      <c r="F187" s="38"/>
      <c r="G187" s="39"/>
      <c r="H187" s="38"/>
      <c r="I187" s="37"/>
      <c r="J187" s="37"/>
      <c r="K187" s="37"/>
      <c r="L187" s="37"/>
      <c r="M187" s="38"/>
      <c r="N187" s="38"/>
    </row>
    <row r="188" spans="1:14" ht="20.100000000000001" customHeight="1" x14ac:dyDescent="0.2">
      <c r="A188" s="34">
        <v>186</v>
      </c>
      <c r="B188" s="35" t="str">
        <f t="shared" si="5"/>
        <v/>
      </c>
      <c r="C188" s="35" t="str">
        <f t="shared" si="6"/>
        <v/>
      </c>
      <c r="D188" s="36"/>
      <c r="E188" s="37"/>
      <c r="F188" s="38"/>
      <c r="G188" s="39"/>
      <c r="H188" s="38"/>
      <c r="I188" s="37"/>
      <c r="J188" s="37"/>
      <c r="K188" s="37"/>
      <c r="L188" s="37"/>
      <c r="M188" s="38"/>
      <c r="N188" s="38"/>
    </row>
    <row r="189" spans="1:14" ht="20.100000000000001" customHeight="1" x14ac:dyDescent="0.2">
      <c r="A189" s="34">
        <v>187</v>
      </c>
      <c r="B189" s="35" t="str">
        <f t="shared" si="5"/>
        <v/>
      </c>
      <c r="C189" s="35" t="str">
        <f t="shared" si="6"/>
        <v/>
      </c>
      <c r="D189" s="36"/>
      <c r="E189" s="37"/>
      <c r="F189" s="38"/>
      <c r="G189" s="39"/>
      <c r="H189" s="38"/>
      <c r="I189" s="37"/>
      <c r="J189" s="37"/>
      <c r="K189" s="37"/>
      <c r="L189" s="37"/>
      <c r="M189" s="38"/>
      <c r="N189" s="38"/>
    </row>
    <row r="190" spans="1:14" ht="20.100000000000001" customHeight="1" x14ac:dyDescent="0.2">
      <c r="A190" s="34">
        <v>188</v>
      </c>
      <c r="B190" s="35" t="str">
        <f t="shared" si="5"/>
        <v/>
      </c>
      <c r="C190" s="35" t="str">
        <f t="shared" si="6"/>
        <v/>
      </c>
      <c r="D190" s="36"/>
      <c r="E190" s="37"/>
      <c r="F190" s="38"/>
      <c r="G190" s="39"/>
      <c r="H190" s="38"/>
      <c r="I190" s="37"/>
      <c r="J190" s="37"/>
      <c r="K190" s="37"/>
      <c r="L190" s="37"/>
      <c r="M190" s="38"/>
      <c r="N190" s="38"/>
    </row>
    <row r="191" spans="1:14" ht="20.100000000000001" customHeight="1" x14ac:dyDescent="0.2">
      <c r="A191" s="34">
        <v>189</v>
      </c>
      <c r="B191" s="35" t="str">
        <f t="shared" si="5"/>
        <v/>
      </c>
      <c r="C191" s="35" t="str">
        <f t="shared" si="6"/>
        <v/>
      </c>
      <c r="D191" s="36"/>
      <c r="E191" s="37"/>
      <c r="F191" s="38"/>
      <c r="G191" s="39"/>
      <c r="H191" s="38"/>
      <c r="I191" s="37"/>
      <c r="J191" s="37"/>
      <c r="K191" s="37"/>
      <c r="L191" s="37"/>
      <c r="M191" s="38"/>
      <c r="N191" s="38"/>
    </row>
    <row r="192" spans="1:14" ht="20.100000000000001" customHeight="1" x14ac:dyDescent="0.2">
      <c r="A192" s="34">
        <v>190</v>
      </c>
      <c r="B192" s="35" t="str">
        <f t="shared" si="5"/>
        <v/>
      </c>
      <c r="C192" s="35" t="str">
        <f t="shared" si="6"/>
        <v/>
      </c>
      <c r="D192" s="36"/>
      <c r="E192" s="37"/>
      <c r="F192" s="38"/>
      <c r="G192" s="39"/>
      <c r="H192" s="38"/>
      <c r="I192" s="37"/>
      <c r="J192" s="37"/>
      <c r="K192" s="37"/>
      <c r="L192" s="37"/>
      <c r="M192" s="38"/>
      <c r="N192" s="38"/>
    </row>
    <row r="193" spans="1:14" ht="20.100000000000001" customHeight="1" x14ac:dyDescent="0.2">
      <c r="A193" s="34">
        <v>191</v>
      </c>
      <c r="B193" s="35" t="str">
        <f t="shared" si="5"/>
        <v/>
      </c>
      <c r="C193" s="35" t="str">
        <f t="shared" si="6"/>
        <v/>
      </c>
      <c r="D193" s="36"/>
      <c r="E193" s="37"/>
      <c r="F193" s="38"/>
      <c r="G193" s="39"/>
      <c r="H193" s="38"/>
      <c r="I193" s="37"/>
      <c r="J193" s="37"/>
      <c r="K193" s="37"/>
      <c r="L193" s="37"/>
      <c r="M193" s="38"/>
      <c r="N193" s="38"/>
    </row>
    <row r="194" spans="1:14" ht="20.100000000000001" customHeight="1" x14ac:dyDescent="0.2">
      <c r="A194" s="34">
        <v>192</v>
      </c>
      <c r="B194" s="35" t="str">
        <f t="shared" si="5"/>
        <v/>
      </c>
      <c r="C194" s="35" t="str">
        <f t="shared" si="6"/>
        <v/>
      </c>
      <c r="D194" s="36"/>
      <c r="E194" s="37"/>
      <c r="F194" s="38"/>
      <c r="G194" s="39"/>
      <c r="H194" s="38"/>
      <c r="I194" s="37"/>
      <c r="J194" s="37"/>
      <c r="K194" s="37"/>
      <c r="L194" s="37"/>
      <c r="M194" s="38"/>
      <c r="N194" s="38"/>
    </row>
    <row r="195" spans="1:14" ht="20.100000000000001" customHeight="1" x14ac:dyDescent="0.2">
      <c r="A195" s="34">
        <v>193</v>
      </c>
      <c r="B195" s="35" t="str">
        <f t="shared" si="5"/>
        <v/>
      </c>
      <c r="C195" s="35" t="str">
        <f t="shared" si="6"/>
        <v/>
      </c>
      <c r="D195" s="36"/>
      <c r="E195" s="37"/>
      <c r="F195" s="38"/>
      <c r="G195" s="39"/>
      <c r="H195" s="38"/>
      <c r="I195" s="37"/>
      <c r="J195" s="37"/>
      <c r="K195" s="37"/>
      <c r="L195" s="37"/>
      <c r="M195" s="38"/>
      <c r="N195" s="38"/>
    </row>
    <row r="196" spans="1:14" ht="20.100000000000001" customHeight="1" x14ac:dyDescent="0.2">
      <c r="A196" s="34">
        <v>194</v>
      </c>
      <c r="B196" s="35" t="str">
        <f t="shared" ref="B196:B259" si="7">IF(D196&lt;&gt;"",YEAR(D196),"")</f>
        <v/>
      </c>
      <c r="C196" s="35" t="str">
        <f t="shared" ref="C196:C259" si="8">IF(D196&lt;&gt;"",MONTH(D196),"")</f>
        <v/>
      </c>
      <c r="D196" s="36"/>
      <c r="E196" s="37"/>
      <c r="F196" s="38"/>
      <c r="G196" s="39"/>
      <c r="H196" s="38"/>
      <c r="I196" s="37"/>
      <c r="J196" s="37"/>
      <c r="K196" s="37"/>
      <c r="L196" s="37"/>
      <c r="M196" s="38"/>
      <c r="N196" s="38"/>
    </row>
    <row r="197" spans="1:14" ht="20.100000000000001" customHeight="1" x14ac:dyDescent="0.2">
      <c r="A197" s="34">
        <v>195</v>
      </c>
      <c r="B197" s="35" t="str">
        <f t="shared" si="7"/>
        <v/>
      </c>
      <c r="C197" s="35" t="str">
        <f t="shared" si="8"/>
        <v/>
      </c>
      <c r="D197" s="36"/>
      <c r="E197" s="37"/>
      <c r="F197" s="38"/>
      <c r="G197" s="39"/>
      <c r="H197" s="38"/>
      <c r="I197" s="37"/>
      <c r="J197" s="37"/>
      <c r="K197" s="37"/>
      <c r="L197" s="37"/>
      <c r="M197" s="38"/>
      <c r="N197" s="38"/>
    </row>
    <row r="198" spans="1:14" ht="20.100000000000001" customHeight="1" x14ac:dyDescent="0.2">
      <c r="A198" s="34">
        <v>196</v>
      </c>
      <c r="B198" s="35" t="str">
        <f t="shared" si="7"/>
        <v/>
      </c>
      <c r="C198" s="35" t="str">
        <f t="shared" si="8"/>
        <v/>
      </c>
      <c r="D198" s="36"/>
      <c r="E198" s="37"/>
      <c r="F198" s="38"/>
      <c r="G198" s="39"/>
      <c r="H198" s="38"/>
      <c r="I198" s="37"/>
      <c r="J198" s="37"/>
      <c r="K198" s="37"/>
      <c r="L198" s="37"/>
      <c r="M198" s="38"/>
      <c r="N198" s="38"/>
    </row>
    <row r="199" spans="1:14" ht="20.100000000000001" customHeight="1" x14ac:dyDescent="0.2">
      <c r="A199" s="34">
        <v>197</v>
      </c>
      <c r="B199" s="35" t="str">
        <f t="shared" si="7"/>
        <v/>
      </c>
      <c r="C199" s="35" t="str">
        <f t="shared" si="8"/>
        <v/>
      </c>
      <c r="D199" s="36"/>
      <c r="E199" s="37"/>
      <c r="F199" s="38"/>
      <c r="G199" s="39"/>
      <c r="H199" s="38"/>
      <c r="I199" s="37"/>
      <c r="J199" s="37"/>
      <c r="K199" s="37"/>
      <c r="L199" s="37"/>
      <c r="M199" s="38"/>
      <c r="N199" s="38"/>
    </row>
    <row r="200" spans="1:14" ht="20.100000000000001" customHeight="1" x14ac:dyDescent="0.2">
      <c r="A200" s="34">
        <v>198</v>
      </c>
      <c r="B200" s="35" t="str">
        <f t="shared" si="7"/>
        <v/>
      </c>
      <c r="C200" s="35" t="str">
        <f t="shared" si="8"/>
        <v/>
      </c>
      <c r="D200" s="36"/>
      <c r="E200" s="37"/>
      <c r="F200" s="38"/>
      <c r="G200" s="39"/>
      <c r="H200" s="38"/>
      <c r="I200" s="37"/>
      <c r="J200" s="37"/>
      <c r="K200" s="37"/>
      <c r="L200" s="37"/>
      <c r="M200" s="38"/>
      <c r="N200" s="38"/>
    </row>
    <row r="201" spans="1:14" ht="20.100000000000001" customHeight="1" x14ac:dyDescent="0.2">
      <c r="A201" s="34">
        <v>199</v>
      </c>
      <c r="B201" s="35" t="str">
        <f t="shared" si="7"/>
        <v/>
      </c>
      <c r="C201" s="35" t="str">
        <f t="shared" si="8"/>
        <v/>
      </c>
      <c r="D201" s="36"/>
      <c r="E201" s="37"/>
      <c r="F201" s="38"/>
      <c r="G201" s="39"/>
      <c r="H201" s="38"/>
      <c r="I201" s="37"/>
      <c r="J201" s="37"/>
      <c r="K201" s="37"/>
      <c r="L201" s="37"/>
      <c r="M201" s="38"/>
      <c r="N201" s="38"/>
    </row>
    <row r="202" spans="1:14" ht="20.100000000000001" customHeight="1" x14ac:dyDescent="0.2">
      <c r="A202" s="34">
        <v>200</v>
      </c>
      <c r="B202" s="35" t="str">
        <f t="shared" si="7"/>
        <v/>
      </c>
      <c r="C202" s="35" t="str">
        <f t="shared" si="8"/>
        <v/>
      </c>
      <c r="D202" s="36"/>
      <c r="E202" s="37"/>
      <c r="F202" s="38"/>
      <c r="G202" s="39"/>
      <c r="H202" s="38"/>
      <c r="I202" s="37"/>
      <c r="J202" s="37"/>
      <c r="K202" s="37"/>
      <c r="L202" s="37"/>
      <c r="M202" s="38"/>
      <c r="N202" s="38"/>
    </row>
    <row r="203" spans="1:14" ht="20.100000000000001" customHeight="1" x14ac:dyDescent="0.2">
      <c r="A203" s="34">
        <v>201</v>
      </c>
      <c r="B203" s="35" t="str">
        <f t="shared" si="7"/>
        <v/>
      </c>
      <c r="C203" s="35" t="str">
        <f t="shared" si="8"/>
        <v/>
      </c>
      <c r="D203" s="36"/>
      <c r="E203" s="37"/>
      <c r="F203" s="38"/>
      <c r="G203" s="39"/>
      <c r="H203" s="38"/>
      <c r="I203" s="37"/>
      <c r="J203" s="37"/>
      <c r="K203" s="37"/>
      <c r="L203" s="37"/>
      <c r="M203" s="38"/>
      <c r="N203" s="38"/>
    </row>
    <row r="204" spans="1:14" ht="20.100000000000001" customHeight="1" x14ac:dyDescent="0.2">
      <c r="A204" s="34">
        <v>202</v>
      </c>
      <c r="B204" s="35" t="str">
        <f t="shared" si="7"/>
        <v/>
      </c>
      <c r="C204" s="35" t="str">
        <f t="shared" si="8"/>
        <v/>
      </c>
      <c r="D204" s="36"/>
      <c r="E204" s="37"/>
      <c r="F204" s="38"/>
      <c r="G204" s="39"/>
      <c r="H204" s="38"/>
      <c r="I204" s="37"/>
      <c r="J204" s="37"/>
      <c r="K204" s="37"/>
      <c r="L204" s="37"/>
      <c r="M204" s="38"/>
      <c r="N204" s="38"/>
    </row>
    <row r="205" spans="1:14" ht="20.100000000000001" customHeight="1" x14ac:dyDescent="0.2">
      <c r="A205" s="34">
        <v>203</v>
      </c>
      <c r="B205" s="35" t="str">
        <f t="shared" si="7"/>
        <v/>
      </c>
      <c r="C205" s="35" t="str">
        <f t="shared" si="8"/>
        <v/>
      </c>
      <c r="D205" s="36"/>
      <c r="E205" s="37"/>
      <c r="F205" s="38"/>
      <c r="G205" s="39"/>
      <c r="H205" s="38"/>
      <c r="I205" s="37"/>
      <c r="J205" s="37"/>
      <c r="K205" s="37"/>
      <c r="L205" s="37"/>
      <c r="M205" s="38"/>
      <c r="N205" s="38"/>
    </row>
    <row r="206" spans="1:14" ht="20.100000000000001" customHeight="1" x14ac:dyDescent="0.2">
      <c r="A206" s="34">
        <v>204</v>
      </c>
      <c r="B206" s="35" t="str">
        <f t="shared" si="7"/>
        <v/>
      </c>
      <c r="C206" s="35" t="str">
        <f t="shared" si="8"/>
        <v/>
      </c>
      <c r="D206" s="36"/>
      <c r="E206" s="37"/>
      <c r="F206" s="38"/>
      <c r="G206" s="39"/>
      <c r="H206" s="38"/>
      <c r="I206" s="37"/>
      <c r="J206" s="37"/>
      <c r="K206" s="37"/>
      <c r="L206" s="37"/>
      <c r="M206" s="38"/>
      <c r="N206" s="38"/>
    </row>
    <row r="207" spans="1:14" ht="20.100000000000001" customHeight="1" x14ac:dyDescent="0.2">
      <c r="A207" s="34">
        <v>205</v>
      </c>
      <c r="B207" s="35" t="str">
        <f t="shared" si="7"/>
        <v/>
      </c>
      <c r="C207" s="35" t="str">
        <f t="shared" si="8"/>
        <v/>
      </c>
      <c r="D207" s="36"/>
      <c r="E207" s="37"/>
      <c r="F207" s="38"/>
      <c r="G207" s="39"/>
      <c r="H207" s="38"/>
      <c r="I207" s="37"/>
      <c r="J207" s="37"/>
      <c r="K207" s="37"/>
      <c r="L207" s="37"/>
      <c r="M207" s="38"/>
      <c r="N207" s="38"/>
    </row>
    <row r="208" spans="1:14" ht="20.100000000000001" customHeight="1" x14ac:dyDescent="0.2">
      <c r="A208" s="34">
        <v>206</v>
      </c>
      <c r="B208" s="35" t="str">
        <f t="shared" si="7"/>
        <v/>
      </c>
      <c r="C208" s="35" t="str">
        <f t="shared" si="8"/>
        <v/>
      </c>
      <c r="D208" s="36"/>
      <c r="E208" s="37"/>
      <c r="F208" s="38"/>
      <c r="G208" s="39"/>
      <c r="H208" s="38"/>
      <c r="I208" s="37"/>
      <c r="J208" s="37"/>
      <c r="K208" s="37"/>
      <c r="L208" s="37"/>
      <c r="M208" s="38"/>
      <c r="N208" s="38"/>
    </row>
    <row r="209" spans="1:14" ht="20.100000000000001" customHeight="1" x14ac:dyDescent="0.2">
      <c r="A209" s="34">
        <v>207</v>
      </c>
      <c r="B209" s="35" t="str">
        <f t="shared" si="7"/>
        <v/>
      </c>
      <c r="C209" s="35" t="str">
        <f t="shared" si="8"/>
        <v/>
      </c>
      <c r="D209" s="36"/>
      <c r="E209" s="37"/>
      <c r="F209" s="38"/>
      <c r="G209" s="39"/>
      <c r="H209" s="38"/>
      <c r="I209" s="37"/>
      <c r="J209" s="37"/>
      <c r="K209" s="37"/>
      <c r="L209" s="37"/>
      <c r="M209" s="38"/>
      <c r="N209" s="38"/>
    </row>
    <row r="210" spans="1:14" ht="20.100000000000001" customHeight="1" x14ac:dyDescent="0.2">
      <c r="A210" s="34">
        <v>208</v>
      </c>
      <c r="B210" s="35" t="str">
        <f t="shared" si="7"/>
        <v/>
      </c>
      <c r="C210" s="35" t="str">
        <f t="shared" si="8"/>
        <v/>
      </c>
      <c r="D210" s="36"/>
      <c r="E210" s="37"/>
      <c r="F210" s="38"/>
      <c r="G210" s="39"/>
      <c r="H210" s="38"/>
      <c r="I210" s="37"/>
      <c r="J210" s="37"/>
      <c r="K210" s="37"/>
      <c r="L210" s="37"/>
      <c r="M210" s="38"/>
      <c r="N210" s="38"/>
    </row>
    <row r="211" spans="1:14" ht="20.100000000000001" customHeight="1" x14ac:dyDescent="0.2">
      <c r="A211" s="34">
        <v>209</v>
      </c>
      <c r="B211" s="35" t="str">
        <f t="shared" si="7"/>
        <v/>
      </c>
      <c r="C211" s="35" t="str">
        <f t="shared" si="8"/>
        <v/>
      </c>
      <c r="D211" s="36"/>
      <c r="E211" s="37"/>
      <c r="F211" s="38"/>
      <c r="G211" s="39"/>
      <c r="H211" s="38"/>
      <c r="I211" s="37"/>
      <c r="J211" s="37"/>
      <c r="K211" s="37"/>
      <c r="L211" s="37"/>
      <c r="M211" s="38"/>
      <c r="N211" s="38"/>
    </row>
    <row r="212" spans="1:14" ht="20.100000000000001" customHeight="1" x14ac:dyDescent="0.2">
      <c r="A212" s="34">
        <v>210</v>
      </c>
      <c r="B212" s="35" t="str">
        <f t="shared" si="7"/>
        <v/>
      </c>
      <c r="C212" s="35" t="str">
        <f t="shared" si="8"/>
        <v/>
      </c>
      <c r="D212" s="36"/>
      <c r="E212" s="37"/>
      <c r="F212" s="38"/>
      <c r="G212" s="39"/>
      <c r="H212" s="38"/>
      <c r="I212" s="37"/>
      <c r="J212" s="37"/>
      <c r="K212" s="37"/>
      <c r="L212" s="37"/>
      <c r="M212" s="38"/>
      <c r="N212" s="38"/>
    </row>
    <row r="213" spans="1:14" ht="20.100000000000001" customHeight="1" x14ac:dyDescent="0.2">
      <c r="A213" s="34">
        <v>211</v>
      </c>
      <c r="B213" s="35" t="str">
        <f t="shared" si="7"/>
        <v/>
      </c>
      <c r="C213" s="35" t="str">
        <f t="shared" si="8"/>
        <v/>
      </c>
      <c r="D213" s="36"/>
      <c r="E213" s="37"/>
      <c r="F213" s="38"/>
      <c r="G213" s="39"/>
      <c r="H213" s="38"/>
      <c r="I213" s="37"/>
      <c r="J213" s="37"/>
      <c r="K213" s="37"/>
      <c r="L213" s="37"/>
      <c r="M213" s="38"/>
      <c r="N213" s="38"/>
    </row>
    <row r="214" spans="1:14" ht="20.100000000000001" customHeight="1" x14ac:dyDescent="0.2">
      <c r="A214" s="34">
        <v>212</v>
      </c>
      <c r="B214" s="35" t="str">
        <f t="shared" si="7"/>
        <v/>
      </c>
      <c r="C214" s="35" t="str">
        <f t="shared" si="8"/>
        <v/>
      </c>
      <c r="D214" s="36"/>
      <c r="E214" s="37"/>
      <c r="F214" s="38"/>
      <c r="G214" s="39"/>
      <c r="H214" s="38"/>
      <c r="I214" s="37"/>
      <c r="J214" s="37"/>
      <c r="K214" s="37"/>
      <c r="L214" s="37"/>
      <c r="M214" s="38"/>
      <c r="N214" s="38"/>
    </row>
    <row r="215" spans="1:14" ht="20.100000000000001" customHeight="1" x14ac:dyDescent="0.2">
      <c r="A215" s="34">
        <v>213</v>
      </c>
      <c r="B215" s="35" t="str">
        <f t="shared" si="7"/>
        <v/>
      </c>
      <c r="C215" s="35" t="str">
        <f t="shared" si="8"/>
        <v/>
      </c>
      <c r="D215" s="36"/>
      <c r="E215" s="37"/>
      <c r="F215" s="38"/>
      <c r="G215" s="39"/>
      <c r="H215" s="38"/>
      <c r="I215" s="37"/>
      <c r="J215" s="37"/>
      <c r="K215" s="37"/>
      <c r="L215" s="37"/>
      <c r="M215" s="38"/>
      <c r="N215" s="38"/>
    </row>
    <row r="216" spans="1:14" ht="20.100000000000001" customHeight="1" x14ac:dyDescent="0.2">
      <c r="A216" s="34">
        <v>214</v>
      </c>
      <c r="B216" s="35" t="str">
        <f t="shared" si="7"/>
        <v/>
      </c>
      <c r="C216" s="35" t="str">
        <f t="shared" si="8"/>
        <v/>
      </c>
      <c r="D216" s="36"/>
      <c r="E216" s="37"/>
      <c r="F216" s="38"/>
      <c r="G216" s="39"/>
      <c r="H216" s="38"/>
      <c r="I216" s="37"/>
      <c r="J216" s="37"/>
      <c r="K216" s="37"/>
      <c r="L216" s="37"/>
      <c r="M216" s="38"/>
      <c r="N216" s="38"/>
    </row>
    <row r="217" spans="1:14" ht="20.100000000000001" customHeight="1" x14ac:dyDescent="0.2">
      <c r="A217" s="34">
        <v>215</v>
      </c>
      <c r="B217" s="35" t="str">
        <f t="shared" si="7"/>
        <v/>
      </c>
      <c r="C217" s="35" t="str">
        <f t="shared" si="8"/>
        <v/>
      </c>
      <c r="D217" s="36"/>
      <c r="E217" s="37"/>
      <c r="F217" s="38"/>
      <c r="G217" s="39"/>
      <c r="H217" s="38"/>
      <c r="I217" s="37"/>
      <c r="J217" s="37"/>
      <c r="K217" s="37"/>
      <c r="L217" s="37"/>
      <c r="M217" s="38"/>
      <c r="N217" s="38"/>
    </row>
    <row r="218" spans="1:14" ht="20.100000000000001" customHeight="1" x14ac:dyDescent="0.2">
      <c r="A218" s="34">
        <v>216</v>
      </c>
      <c r="B218" s="35" t="str">
        <f t="shared" si="7"/>
        <v/>
      </c>
      <c r="C218" s="35" t="str">
        <f t="shared" si="8"/>
        <v/>
      </c>
      <c r="D218" s="36"/>
      <c r="E218" s="37"/>
      <c r="F218" s="38"/>
      <c r="G218" s="39"/>
      <c r="H218" s="38"/>
      <c r="I218" s="37"/>
      <c r="J218" s="37"/>
      <c r="K218" s="37"/>
      <c r="L218" s="37"/>
      <c r="M218" s="38"/>
      <c r="N218" s="38"/>
    </row>
    <row r="219" spans="1:14" ht="20.100000000000001" customHeight="1" x14ac:dyDescent="0.2">
      <c r="A219" s="34">
        <v>217</v>
      </c>
      <c r="B219" s="35" t="str">
        <f t="shared" si="7"/>
        <v/>
      </c>
      <c r="C219" s="35" t="str">
        <f t="shared" si="8"/>
        <v/>
      </c>
      <c r="D219" s="36"/>
      <c r="E219" s="37"/>
      <c r="F219" s="38"/>
      <c r="G219" s="39"/>
      <c r="H219" s="38"/>
      <c r="I219" s="37"/>
      <c r="J219" s="37"/>
      <c r="K219" s="37"/>
      <c r="L219" s="37"/>
      <c r="M219" s="38"/>
      <c r="N219" s="38"/>
    </row>
    <row r="220" spans="1:14" ht="20.100000000000001" customHeight="1" x14ac:dyDescent="0.2">
      <c r="A220" s="34">
        <v>218</v>
      </c>
      <c r="B220" s="35" t="str">
        <f t="shared" si="7"/>
        <v/>
      </c>
      <c r="C220" s="35" t="str">
        <f t="shared" si="8"/>
        <v/>
      </c>
      <c r="D220" s="36"/>
      <c r="E220" s="37"/>
      <c r="F220" s="38"/>
      <c r="G220" s="39"/>
      <c r="H220" s="38"/>
      <c r="I220" s="37"/>
      <c r="J220" s="37"/>
      <c r="K220" s="37"/>
      <c r="L220" s="37"/>
      <c r="M220" s="38"/>
      <c r="N220" s="38"/>
    </row>
    <row r="221" spans="1:14" ht="20.100000000000001" customHeight="1" x14ac:dyDescent="0.2">
      <c r="A221" s="34">
        <v>219</v>
      </c>
      <c r="B221" s="35" t="str">
        <f t="shared" si="7"/>
        <v/>
      </c>
      <c r="C221" s="35" t="str">
        <f t="shared" si="8"/>
        <v/>
      </c>
      <c r="D221" s="36"/>
      <c r="E221" s="37"/>
      <c r="F221" s="38"/>
      <c r="G221" s="39"/>
      <c r="H221" s="38"/>
      <c r="I221" s="37"/>
      <c r="J221" s="37"/>
      <c r="K221" s="37"/>
      <c r="L221" s="37"/>
      <c r="M221" s="38"/>
      <c r="N221" s="38"/>
    </row>
    <row r="222" spans="1:14" ht="20.100000000000001" customHeight="1" x14ac:dyDescent="0.2">
      <c r="A222" s="34">
        <v>220</v>
      </c>
      <c r="B222" s="35" t="str">
        <f t="shared" si="7"/>
        <v/>
      </c>
      <c r="C222" s="35" t="str">
        <f t="shared" si="8"/>
        <v/>
      </c>
      <c r="D222" s="36"/>
      <c r="E222" s="37"/>
      <c r="F222" s="38"/>
      <c r="G222" s="39"/>
      <c r="H222" s="38"/>
      <c r="I222" s="37"/>
      <c r="J222" s="37"/>
      <c r="K222" s="37"/>
      <c r="L222" s="37"/>
      <c r="M222" s="38"/>
      <c r="N222" s="38"/>
    </row>
    <row r="223" spans="1:14" ht="20.100000000000001" customHeight="1" x14ac:dyDescent="0.2">
      <c r="A223" s="34">
        <v>221</v>
      </c>
      <c r="B223" s="35" t="str">
        <f t="shared" si="7"/>
        <v/>
      </c>
      <c r="C223" s="35" t="str">
        <f t="shared" si="8"/>
        <v/>
      </c>
      <c r="D223" s="36"/>
      <c r="E223" s="37"/>
      <c r="F223" s="38"/>
      <c r="G223" s="39"/>
      <c r="H223" s="38"/>
      <c r="I223" s="37"/>
      <c r="J223" s="37"/>
      <c r="K223" s="37"/>
      <c r="L223" s="37"/>
      <c r="M223" s="38"/>
      <c r="N223" s="38"/>
    </row>
    <row r="224" spans="1:14" ht="20.100000000000001" customHeight="1" x14ac:dyDescent="0.2">
      <c r="A224" s="34">
        <v>222</v>
      </c>
      <c r="B224" s="35" t="str">
        <f t="shared" si="7"/>
        <v/>
      </c>
      <c r="C224" s="35" t="str">
        <f t="shared" si="8"/>
        <v/>
      </c>
      <c r="D224" s="36"/>
      <c r="E224" s="37"/>
      <c r="F224" s="38"/>
      <c r="G224" s="39"/>
      <c r="H224" s="38"/>
      <c r="I224" s="37"/>
      <c r="J224" s="37"/>
      <c r="K224" s="37"/>
      <c r="L224" s="37"/>
      <c r="M224" s="38"/>
      <c r="N224" s="38"/>
    </row>
    <row r="225" spans="1:14" ht="20.100000000000001" customHeight="1" x14ac:dyDescent="0.2">
      <c r="A225" s="34">
        <v>223</v>
      </c>
      <c r="B225" s="35" t="str">
        <f t="shared" si="7"/>
        <v/>
      </c>
      <c r="C225" s="35" t="str">
        <f t="shared" si="8"/>
        <v/>
      </c>
      <c r="D225" s="36"/>
      <c r="E225" s="37"/>
      <c r="F225" s="38"/>
      <c r="G225" s="39"/>
      <c r="H225" s="38"/>
      <c r="I225" s="37"/>
      <c r="J225" s="37"/>
      <c r="K225" s="37"/>
      <c r="L225" s="37"/>
      <c r="M225" s="38"/>
      <c r="N225" s="38"/>
    </row>
    <row r="226" spans="1:14" ht="20.100000000000001" customHeight="1" x14ac:dyDescent="0.2">
      <c r="A226" s="34">
        <v>224</v>
      </c>
      <c r="B226" s="35" t="str">
        <f t="shared" si="7"/>
        <v/>
      </c>
      <c r="C226" s="35" t="str">
        <f t="shared" si="8"/>
        <v/>
      </c>
      <c r="D226" s="36"/>
      <c r="E226" s="37"/>
      <c r="F226" s="38"/>
      <c r="G226" s="39"/>
      <c r="H226" s="38"/>
      <c r="I226" s="37"/>
      <c r="J226" s="37"/>
      <c r="K226" s="37"/>
      <c r="L226" s="37"/>
      <c r="M226" s="38"/>
      <c r="N226" s="38"/>
    </row>
    <row r="227" spans="1:14" ht="20.100000000000001" customHeight="1" x14ac:dyDescent="0.2">
      <c r="A227" s="34">
        <v>225</v>
      </c>
      <c r="B227" s="35" t="str">
        <f t="shared" si="7"/>
        <v/>
      </c>
      <c r="C227" s="35" t="str">
        <f t="shared" si="8"/>
        <v/>
      </c>
      <c r="D227" s="36"/>
      <c r="E227" s="37"/>
      <c r="F227" s="38"/>
      <c r="G227" s="39"/>
      <c r="H227" s="38"/>
      <c r="I227" s="37"/>
      <c r="J227" s="37"/>
      <c r="K227" s="37"/>
      <c r="L227" s="37"/>
      <c r="M227" s="38"/>
      <c r="N227" s="38"/>
    </row>
    <row r="228" spans="1:14" ht="20.100000000000001" customHeight="1" x14ac:dyDescent="0.2">
      <c r="A228" s="34">
        <v>226</v>
      </c>
      <c r="B228" s="35" t="str">
        <f t="shared" si="7"/>
        <v/>
      </c>
      <c r="C228" s="35" t="str">
        <f t="shared" si="8"/>
        <v/>
      </c>
      <c r="D228" s="36"/>
      <c r="E228" s="37"/>
      <c r="F228" s="38"/>
      <c r="G228" s="39"/>
      <c r="H228" s="38"/>
      <c r="I228" s="37"/>
      <c r="J228" s="37"/>
      <c r="K228" s="37"/>
      <c r="L228" s="37"/>
      <c r="M228" s="38"/>
      <c r="N228" s="38"/>
    </row>
    <row r="229" spans="1:14" ht="20.100000000000001" customHeight="1" x14ac:dyDescent="0.2">
      <c r="A229" s="34">
        <v>227</v>
      </c>
      <c r="B229" s="35" t="str">
        <f t="shared" si="7"/>
        <v/>
      </c>
      <c r="C229" s="35" t="str">
        <f t="shared" si="8"/>
        <v/>
      </c>
      <c r="D229" s="36"/>
      <c r="E229" s="37"/>
      <c r="F229" s="38"/>
      <c r="G229" s="39"/>
      <c r="H229" s="38"/>
      <c r="I229" s="37"/>
      <c r="J229" s="37"/>
      <c r="K229" s="37"/>
      <c r="L229" s="37"/>
      <c r="M229" s="38"/>
      <c r="N229" s="38"/>
    </row>
    <row r="230" spans="1:14" ht="20.100000000000001" customHeight="1" x14ac:dyDescent="0.2">
      <c r="A230" s="34">
        <v>228</v>
      </c>
      <c r="B230" s="35" t="str">
        <f t="shared" si="7"/>
        <v/>
      </c>
      <c r="C230" s="35" t="str">
        <f t="shared" si="8"/>
        <v/>
      </c>
      <c r="D230" s="36"/>
      <c r="E230" s="37"/>
      <c r="F230" s="38"/>
      <c r="G230" s="39"/>
      <c r="H230" s="38"/>
      <c r="I230" s="37"/>
      <c r="J230" s="37"/>
      <c r="K230" s="37"/>
      <c r="L230" s="37"/>
      <c r="M230" s="38"/>
      <c r="N230" s="38"/>
    </row>
    <row r="231" spans="1:14" ht="20.100000000000001" customHeight="1" x14ac:dyDescent="0.2">
      <c r="A231" s="34">
        <v>229</v>
      </c>
      <c r="B231" s="35" t="str">
        <f t="shared" si="7"/>
        <v/>
      </c>
      <c r="C231" s="35" t="str">
        <f t="shared" si="8"/>
        <v/>
      </c>
      <c r="D231" s="36"/>
      <c r="E231" s="37"/>
      <c r="F231" s="38"/>
      <c r="G231" s="39"/>
      <c r="H231" s="38"/>
      <c r="I231" s="37"/>
      <c r="J231" s="37"/>
      <c r="K231" s="37"/>
      <c r="L231" s="37"/>
      <c r="M231" s="38"/>
      <c r="N231" s="38"/>
    </row>
    <row r="232" spans="1:14" ht="20.100000000000001" customHeight="1" x14ac:dyDescent="0.2">
      <c r="A232" s="34">
        <v>230</v>
      </c>
      <c r="B232" s="35" t="str">
        <f t="shared" si="7"/>
        <v/>
      </c>
      <c r="C232" s="35" t="str">
        <f t="shared" si="8"/>
        <v/>
      </c>
      <c r="D232" s="36"/>
      <c r="E232" s="37"/>
      <c r="F232" s="38"/>
      <c r="G232" s="39"/>
      <c r="H232" s="38"/>
      <c r="I232" s="37"/>
      <c r="J232" s="37"/>
      <c r="K232" s="37"/>
      <c r="L232" s="37"/>
      <c r="M232" s="38"/>
      <c r="N232" s="38"/>
    </row>
    <row r="233" spans="1:14" ht="20.100000000000001" customHeight="1" x14ac:dyDescent="0.2">
      <c r="A233" s="34">
        <v>231</v>
      </c>
      <c r="B233" s="35" t="str">
        <f t="shared" si="7"/>
        <v/>
      </c>
      <c r="C233" s="35" t="str">
        <f t="shared" si="8"/>
        <v/>
      </c>
      <c r="D233" s="36"/>
      <c r="E233" s="37"/>
      <c r="F233" s="38"/>
      <c r="G233" s="39"/>
      <c r="H233" s="38"/>
      <c r="I233" s="37"/>
      <c r="J233" s="37"/>
      <c r="K233" s="37"/>
      <c r="L233" s="37"/>
      <c r="M233" s="38"/>
      <c r="N233" s="38"/>
    </row>
    <row r="234" spans="1:14" ht="20.100000000000001" customHeight="1" x14ac:dyDescent="0.2">
      <c r="A234" s="34">
        <v>232</v>
      </c>
      <c r="B234" s="35" t="str">
        <f t="shared" si="7"/>
        <v/>
      </c>
      <c r="C234" s="35" t="str">
        <f t="shared" si="8"/>
        <v/>
      </c>
      <c r="D234" s="36"/>
      <c r="E234" s="37"/>
      <c r="F234" s="38"/>
      <c r="G234" s="39"/>
      <c r="H234" s="38"/>
      <c r="I234" s="37"/>
      <c r="J234" s="37"/>
      <c r="K234" s="37"/>
      <c r="L234" s="37"/>
      <c r="M234" s="38"/>
      <c r="N234" s="38"/>
    </row>
    <row r="235" spans="1:14" ht="20.100000000000001" customHeight="1" x14ac:dyDescent="0.2">
      <c r="A235" s="34">
        <v>233</v>
      </c>
      <c r="B235" s="35" t="str">
        <f t="shared" si="7"/>
        <v/>
      </c>
      <c r="C235" s="35" t="str">
        <f t="shared" si="8"/>
        <v/>
      </c>
      <c r="D235" s="36"/>
      <c r="E235" s="37"/>
      <c r="F235" s="38"/>
      <c r="G235" s="39"/>
      <c r="H235" s="38"/>
      <c r="I235" s="37"/>
      <c r="J235" s="37"/>
      <c r="K235" s="37"/>
      <c r="L235" s="37"/>
      <c r="M235" s="38"/>
      <c r="N235" s="38"/>
    </row>
    <row r="236" spans="1:14" ht="20.100000000000001" customHeight="1" x14ac:dyDescent="0.2">
      <c r="A236" s="34">
        <v>234</v>
      </c>
      <c r="B236" s="35" t="str">
        <f t="shared" si="7"/>
        <v/>
      </c>
      <c r="C236" s="35" t="str">
        <f t="shared" si="8"/>
        <v/>
      </c>
      <c r="D236" s="36"/>
      <c r="E236" s="37"/>
      <c r="F236" s="38"/>
      <c r="G236" s="39"/>
      <c r="H236" s="38"/>
      <c r="I236" s="37"/>
      <c r="J236" s="37"/>
      <c r="K236" s="37"/>
      <c r="L236" s="37"/>
      <c r="M236" s="38"/>
      <c r="N236" s="38"/>
    </row>
    <row r="237" spans="1:14" ht="20.100000000000001" customHeight="1" x14ac:dyDescent="0.2">
      <c r="A237" s="34">
        <v>235</v>
      </c>
      <c r="B237" s="35" t="str">
        <f t="shared" si="7"/>
        <v/>
      </c>
      <c r="C237" s="35" t="str">
        <f t="shared" si="8"/>
        <v/>
      </c>
      <c r="D237" s="36"/>
      <c r="E237" s="37"/>
      <c r="F237" s="38"/>
      <c r="G237" s="39"/>
      <c r="H237" s="38"/>
      <c r="I237" s="37"/>
      <c r="J237" s="37"/>
      <c r="K237" s="37"/>
      <c r="L237" s="37"/>
      <c r="M237" s="38"/>
      <c r="N237" s="38"/>
    </row>
    <row r="238" spans="1:14" ht="20.100000000000001" customHeight="1" x14ac:dyDescent="0.2">
      <c r="A238" s="34">
        <v>236</v>
      </c>
      <c r="B238" s="35" t="str">
        <f t="shared" si="7"/>
        <v/>
      </c>
      <c r="C238" s="35" t="str">
        <f t="shared" si="8"/>
        <v/>
      </c>
      <c r="D238" s="36"/>
      <c r="E238" s="37"/>
      <c r="F238" s="38"/>
      <c r="G238" s="39"/>
      <c r="H238" s="38"/>
      <c r="I238" s="37"/>
      <c r="J238" s="37"/>
      <c r="K238" s="37"/>
      <c r="L238" s="37"/>
      <c r="M238" s="38"/>
      <c r="N238" s="38"/>
    </row>
    <row r="239" spans="1:14" ht="20.100000000000001" customHeight="1" x14ac:dyDescent="0.2">
      <c r="A239" s="34">
        <v>237</v>
      </c>
      <c r="B239" s="35" t="str">
        <f t="shared" si="7"/>
        <v/>
      </c>
      <c r="C239" s="35" t="str">
        <f t="shared" si="8"/>
        <v/>
      </c>
      <c r="D239" s="36"/>
      <c r="E239" s="37"/>
      <c r="F239" s="38"/>
      <c r="G239" s="39"/>
      <c r="H239" s="38"/>
      <c r="I239" s="37"/>
      <c r="J239" s="37"/>
      <c r="K239" s="37"/>
      <c r="L239" s="37"/>
      <c r="M239" s="38"/>
      <c r="N239" s="38"/>
    </row>
    <row r="240" spans="1:14" ht="20.100000000000001" customHeight="1" x14ac:dyDescent="0.2">
      <c r="A240" s="34">
        <v>238</v>
      </c>
      <c r="B240" s="35" t="str">
        <f t="shared" si="7"/>
        <v/>
      </c>
      <c r="C240" s="35" t="str">
        <f t="shared" si="8"/>
        <v/>
      </c>
      <c r="D240" s="36"/>
      <c r="E240" s="37"/>
      <c r="F240" s="38"/>
      <c r="G240" s="39"/>
      <c r="H240" s="38"/>
      <c r="I240" s="37"/>
      <c r="J240" s="37"/>
      <c r="K240" s="37"/>
      <c r="L240" s="37"/>
      <c r="M240" s="38"/>
      <c r="N240" s="38"/>
    </row>
    <row r="241" spans="1:14" ht="20.100000000000001" customHeight="1" x14ac:dyDescent="0.2">
      <c r="A241" s="34">
        <v>239</v>
      </c>
      <c r="B241" s="35" t="str">
        <f t="shared" si="7"/>
        <v/>
      </c>
      <c r="C241" s="35" t="str">
        <f t="shared" si="8"/>
        <v/>
      </c>
      <c r="D241" s="36"/>
      <c r="E241" s="37"/>
      <c r="F241" s="38"/>
      <c r="G241" s="39"/>
      <c r="H241" s="38"/>
      <c r="I241" s="37"/>
      <c r="J241" s="37"/>
      <c r="K241" s="37"/>
      <c r="L241" s="37"/>
      <c r="M241" s="38"/>
      <c r="N241" s="38"/>
    </row>
    <row r="242" spans="1:14" ht="20.100000000000001" customHeight="1" x14ac:dyDescent="0.2">
      <c r="A242" s="34">
        <v>240</v>
      </c>
      <c r="B242" s="35" t="str">
        <f t="shared" si="7"/>
        <v/>
      </c>
      <c r="C242" s="35" t="str">
        <f t="shared" si="8"/>
        <v/>
      </c>
      <c r="D242" s="36"/>
      <c r="E242" s="37"/>
      <c r="F242" s="38"/>
      <c r="G242" s="39"/>
      <c r="H242" s="38"/>
      <c r="I242" s="37"/>
      <c r="J242" s="37"/>
      <c r="K242" s="37"/>
      <c r="L242" s="37"/>
      <c r="M242" s="38"/>
      <c r="N242" s="38"/>
    </row>
    <row r="243" spans="1:14" ht="20.100000000000001" customHeight="1" x14ac:dyDescent="0.2">
      <c r="A243" s="34">
        <v>241</v>
      </c>
      <c r="B243" s="35" t="str">
        <f t="shared" si="7"/>
        <v/>
      </c>
      <c r="C243" s="35" t="str">
        <f t="shared" si="8"/>
        <v/>
      </c>
      <c r="D243" s="36"/>
      <c r="E243" s="37"/>
      <c r="F243" s="38"/>
      <c r="G243" s="39"/>
      <c r="H243" s="38"/>
      <c r="I243" s="37"/>
      <c r="J243" s="37"/>
      <c r="K243" s="37"/>
      <c r="L243" s="37"/>
      <c r="M243" s="38"/>
      <c r="N243" s="38"/>
    </row>
    <row r="244" spans="1:14" ht="20.100000000000001" customHeight="1" x14ac:dyDescent="0.2">
      <c r="A244" s="34">
        <v>242</v>
      </c>
      <c r="B244" s="35" t="str">
        <f t="shared" si="7"/>
        <v/>
      </c>
      <c r="C244" s="35" t="str">
        <f t="shared" si="8"/>
        <v/>
      </c>
      <c r="D244" s="36"/>
      <c r="E244" s="37"/>
      <c r="F244" s="38"/>
      <c r="G244" s="39"/>
      <c r="H244" s="38"/>
      <c r="I244" s="37"/>
      <c r="J244" s="37"/>
      <c r="K244" s="37"/>
      <c r="L244" s="37"/>
      <c r="M244" s="38"/>
      <c r="N244" s="38"/>
    </row>
    <row r="245" spans="1:14" ht="20.100000000000001" customHeight="1" x14ac:dyDescent="0.2">
      <c r="A245" s="34">
        <v>243</v>
      </c>
      <c r="B245" s="35" t="str">
        <f t="shared" si="7"/>
        <v/>
      </c>
      <c r="C245" s="35" t="str">
        <f t="shared" si="8"/>
        <v/>
      </c>
      <c r="D245" s="36"/>
      <c r="E245" s="37"/>
      <c r="F245" s="38"/>
      <c r="G245" s="39"/>
      <c r="H245" s="38"/>
      <c r="I245" s="37"/>
      <c r="J245" s="37"/>
      <c r="K245" s="37"/>
      <c r="L245" s="37"/>
      <c r="M245" s="38"/>
      <c r="N245" s="38"/>
    </row>
    <row r="246" spans="1:14" ht="20.100000000000001" customHeight="1" x14ac:dyDescent="0.2">
      <c r="A246" s="34">
        <v>244</v>
      </c>
      <c r="B246" s="35" t="str">
        <f t="shared" si="7"/>
        <v/>
      </c>
      <c r="C246" s="35" t="str">
        <f t="shared" si="8"/>
        <v/>
      </c>
      <c r="D246" s="36"/>
      <c r="E246" s="37"/>
      <c r="F246" s="38"/>
      <c r="G246" s="39"/>
      <c r="H246" s="38"/>
      <c r="I246" s="37"/>
      <c r="J246" s="37"/>
      <c r="K246" s="37"/>
      <c r="L246" s="37"/>
      <c r="M246" s="38"/>
      <c r="N246" s="38"/>
    </row>
    <row r="247" spans="1:14" ht="20.100000000000001" customHeight="1" x14ac:dyDescent="0.2">
      <c r="A247" s="34">
        <v>245</v>
      </c>
      <c r="B247" s="35" t="str">
        <f t="shared" si="7"/>
        <v/>
      </c>
      <c r="C247" s="35" t="str">
        <f t="shared" si="8"/>
        <v/>
      </c>
      <c r="D247" s="36"/>
      <c r="E247" s="37"/>
      <c r="F247" s="38"/>
      <c r="G247" s="39"/>
      <c r="H247" s="38"/>
      <c r="I247" s="37"/>
      <c r="J247" s="37"/>
      <c r="K247" s="37"/>
      <c r="L247" s="37"/>
      <c r="M247" s="38"/>
      <c r="N247" s="38"/>
    </row>
    <row r="248" spans="1:14" ht="20.100000000000001" customHeight="1" x14ac:dyDescent="0.2">
      <c r="A248" s="34">
        <v>246</v>
      </c>
      <c r="B248" s="35" t="str">
        <f t="shared" si="7"/>
        <v/>
      </c>
      <c r="C248" s="35" t="str">
        <f t="shared" si="8"/>
        <v/>
      </c>
      <c r="D248" s="36"/>
      <c r="E248" s="37"/>
      <c r="F248" s="38"/>
      <c r="G248" s="39"/>
      <c r="H248" s="38"/>
      <c r="I248" s="37"/>
      <c r="J248" s="37"/>
      <c r="K248" s="37"/>
      <c r="L248" s="37"/>
      <c r="M248" s="38"/>
      <c r="N248" s="38"/>
    </row>
    <row r="249" spans="1:14" ht="20.100000000000001" customHeight="1" x14ac:dyDescent="0.2">
      <c r="A249" s="34">
        <v>247</v>
      </c>
      <c r="B249" s="35" t="str">
        <f t="shared" si="7"/>
        <v/>
      </c>
      <c r="C249" s="35" t="str">
        <f t="shared" si="8"/>
        <v/>
      </c>
      <c r="D249" s="36"/>
      <c r="E249" s="37"/>
      <c r="F249" s="38"/>
      <c r="G249" s="39"/>
      <c r="H249" s="38"/>
      <c r="I249" s="37"/>
      <c r="J249" s="37"/>
      <c r="K249" s="37"/>
      <c r="L249" s="37"/>
      <c r="M249" s="38"/>
      <c r="N249" s="38"/>
    </row>
    <row r="250" spans="1:14" ht="20.100000000000001" customHeight="1" x14ac:dyDescent="0.2">
      <c r="A250" s="34">
        <v>248</v>
      </c>
      <c r="B250" s="35" t="str">
        <f t="shared" si="7"/>
        <v/>
      </c>
      <c r="C250" s="35" t="str">
        <f t="shared" si="8"/>
        <v/>
      </c>
      <c r="D250" s="36"/>
      <c r="E250" s="37"/>
      <c r="F250" s="38"/>
      <c r="G250" s="39"/>
      <c r="H250" s="38"/>
      <c r="I250" s="37"/>
      <c r="J250" s="37"/>
      <c r="K250" s="37"/>
      <c r="L250" s="37"/>
      <c r="M250" s="38"/>
      <c r="N250" s="38"/>
    </row>
    <row r="251" spans="1:14" ht="20.100000000000001" customHeight="1" x14ac:dyDescent="0.2">
      <c r="A251" s="34">
        <v>249</v>
      </c>
      <c r="B251" s="35" t="str">
        <f t="shared" si="7"/>
        <v/>
      </c>
      <c r="C251" s="35" t="str">
        <f t="shared" si="8"/>
        <v/>
      </c>
      <c r="D251" s="36"/>
      <c r="E251" s="37"/>
      <c r="F251" s="38"/>
      <c r="G251" s="39"/>
      <c r="H251" s="38"/>
      <c r="I251" s="37"/>
      <c r="J251" s="37"/>
      <c r="K251" s="37"/>
      <c r="L251" s="37"/>
      <c r="M251" s="38"/>
      <c r="N251" s="38"/>
    </row>
    <row r="252" spans="1:14" ht="20.100000000000001" customHeight="1" x14ac:dyDescent="0.2">
      <c r="A252" s="34">
        <v>250</v>
      </c>
      <c r="B252" s="35" t="str">
        <f t="shared" si="7"/>
        <v/>
      </c>
      <c r="C252" s="35" t="str">
        <f t="shared" si="8"/>
        <v/>
      </c>
      <c r="D252" s="36"/>
      <c r="E252" s="37"/>
      <c r="F252" s="38"/>
      <c r="G252" s="39"/>
      <c r="H252" s="38"/>
      <c r="I252" s="37"/>
      <c r="J252" s="37"/>
      <c r="K252" s="37"/>
      <c r="L252" s="37"/>
      <c r="M252" s="38"/>
      <c r="N252" s="38"/>
    </row>
    <row r="253" spans="1:14" ht="20.100000000000001" customHeight="1" x14ac:dyDescent="0.2">
      <c r="A253" s="34">
        <v>251</v>
      </c>
      <c r="B253" s="35" t="str">
        <f t="shared" si="7"/>
        <v/>
      </c>
      <c r="C253" s="35" t="str">
        <f t="shared" si="8"/>
        <v/>
      </c>
      <c r="D253" s="36"/>
      <c r="E253" s="37"/>
      <c r="F253" s="38"/>
      <c r="G253" s="39"/>
      <c r="H253" s="38"/>
      <c r="I253" s="37"/>
      <c r="J253" s="37"/>
      <c r="K253" s="37"/>
      <c r="L253" s="37"/>
      <c r="M253" s="38"/>
      <c r="N253" s="38"/>
    </row>
    <row r="254" spans="1:14" ht="20.100000000000001" customHeight="1" x14ac:dyDescent="0.2">
      <c r="A254" s="34">
        <v>252</v>
      </c>
      <c r="B254" s="35" t="str">
        <f t="shared" si="7"/>
        <v/>
      </c>
      <c r="C254" s="35" t="str">
        <f t="shared" si="8"/>
        <v/>
      </c>
      <c r="D254" s="36"/>
      <c r="E254" s="37"/>
      <c r="F254" s="38"/>
      <c r="G254" s="39"/>
      <c r="H254" s="38"/>
      <c r="I254" s="37"/>
      <c r="J254" s="37"/>
      <c r="K254" s="37"/>
      <c r="L254" s="37"/>
      <c r="M254" s="38"/>
      <c r="N254" s="38"/>
    </row>
    <row r="255" spans="1:14" ht="20.100000000000001" customHeight="1" x14ac:dyDescent="0.2">
      <c r="A255" s="34">
        <v>253</v>
      </c>
      <c r="B255" s="35" t="str">
        <f t="shared" si="7"/>
        <v/>
      </c>
      <c r="C255" s="35" t="str">
        <f t="shared" si="8"/>
        <v/>
      </c>
      <c r="D255" s="36"/>
      <c r="E255" s="37"/>
      <c r="F255" s="38"/>
      <c r="G255" s="39"/>
      <c r="H255" s="38"/>
      <c r="I255" s="37"/>
      <c r="J255" s="37"/>
      <c r="K255" s="37"/>
      <c r="L255" s="37"/>
      <c r="M255" s="38"/>
      <c r="N255" s="38"/>
    </row>
    <row r="256" spans="1:14" ht="20.100000000000001" customHeight="1" x14ac:dyDescent="0.2">
      <c r="A256" s="34">
        <v>254</v>
      </c>
      <c r="B256" s="35" t="str">
        <f t="shared" si="7"/>
        <v/>
      </c>
      <c r="C256" s="35" t="str">
        <f t="shared" si="8"/>
        <v/>
      </c>
      <c r="D256" s="36"/>
      <c r="E256" s="37"/>
      <c r="F256" s="38"/>
      <c r="G256" s="39"/>
      <c r="H256" s="38"/>
      <c r="I256" s="37"/>
      <c r="J256" s="37"/>
      <c r="K256" s="37"/>
      <c r="L256" s="37"/>
      <c r="M256" s="38"/>
      <c r="N256" s="38"/>
    </row>
    <row r="257" spans="1:14" ht="20.100000000000001" customHeight="1" x14ac:dyDescent="0.2">
      <c r="A257" s="34">
        <v>255</v>
      </c>
      <c r="B257" s="35" t="str">
        <f t="shared" si="7"/>
        <v/>
      </c>
      <c r="C257" s="35" t="str">
        <f t="shared" si="8"/>
        <v/>
      </c>
      <c r="D257" s="36"/>
      <c r="E257" s="37"/>
      <c r="F257" s="38"/>
      <c r="G257" s="39"/>
      <c r="H257" s="38"/>
      <c r="I257" s="37"/>
      <c r="J257" s="37"/>
      <c r="K257" s="37"/>
      <c r="L257" s="37"/>
      <c r="M257" s="38"/>
      <c r="N257" s="38"/>
    </row>
    <row r="258" spans="1:14" ht="20.100000000000001" customHeight="1" x14ac:dyDescent="0.2">
      <c r="A258" s="34">
        <v>256</v>
      </c>
      <c r="B258" s="35" t="str">
        <f t="shared" si="7"/>
        <v/>
      </c>
      <c r="C258" s="35" t="str">
        <f t="shared" si="8"/>
        <v/>
      </c>
      <c r="D258" s="36"/>
      <c r="E258" s="37"/>
      <c r="F258" s="38"/>
      <c r="G258" s="39"/>
      <c r="H258" s="38"/>
      <c r="I258" s="37"/>
      <c r="J258" s="37"/>
      <c r="K258" s="37"/>
      <c r="L258" s="37"/>
      <c r="M258" s="38"/>
      <c r="N258" s="38"/>
    </row>
    <row r="259" spans="1:14" ht="20.100000000000001" customHeight="1" x14ac:dyDescent="0.2">
      <c r="A259" s="34">
        <v>257</v>
      </c>
      <c r="B259" s="35" t="str">
        <f t="shared" si="7"/>
        <v/>
      </c>
      <c r="C259" s="35" t="str">
        <f t="shared" si="8"/>
        <v/>
      </c>
      <c r="D259" s="36"/>
      <c r="E259" s="37"/>
      <c r="F259" s="38"/>
      <c r="G259" s="39"/>
      <c r="H259" s="38"/>
      <c r="I259" s="37"/>
      <c r="J259" s="37"/>
      <c r="K259" s="37"/>
      <c r="L259" s="37"/>
      <c r="M259" s="38"/>
      <c r="N259" s="38"/>
    </row>
    <row r="260" spans="1:14" ht="20.100000000000001" customHeight="1" x14ac:dyDescent="0.2">
      <c r="A260" s="34">
        <v>258</v>
      </c>
      <c r="B260" s="35" t="str">
        <f t="shared" ref="B260:B323" si="9">IF(D260&lt;&gt;"",YEAR(D260),"")</f>
        <v/>
      </c>
      <c r="C260" s="35" t="str">
        <f t="shared" ref="C260:C323" si="10">IF(D260&lt;&gt;"",MONTH(D260),"")</f>
        <v/>
      </c>
      <c r="D260" s="36"/>
      <c r="E260" s="37"/>
      <c r="F260" s="38"/>
      <c r="G260" s="39"/>
      <c r="H260" s="38"/>
      <c r="I260" s="37"/>
      <c r="J260" s="37"/>
      <c r="K260" s="37"/>
      <c r="L260" s="37"/>
      <c r="M260" s="38"/>
      <c r="N260" s="38"/>
    </row>
    <row r="261" spans="1:14" ht="20.100000000000001" customHeight="1" x14ac:dyDescent="0.2">
      <c r="A261" s="34">
        <v>259</v>
      </c>
      <c r="B261" s="35" t="str">
        <f t="shared" si="9"/>
        <v/>
      </c>
      <c r="C261" s="35" t="str">
        <f t="shared" si="10"/>
        <v/>
      </c>
      <c r="D261" s="36"/>
      <c r="E261" s="37"/>
      <c r="F261" s="38"/>
      <c r="G261" s="39"/>
      <c r="H261" s="38"/>
      <c r="I261" s="37"/>
      <c r="J261" s="37"/>
      <c r="K261" s="37"/>
      <c r="L261" s="37"/>
      <c r="M261" s="38"/>
      <c r="N261" s="38"/>
    </row>
    <row r="262" spans="1:14" ht="20.100000000000001" customHeight="1" x14ac:dyDescent="0.2">
      <c r="A262" s="34">
        <v>260</v>
      </c>
      <c r="B262" s="35" t="str">
        <f t="shared" si="9"/>
        <v/>
      </c>
      <c r="C262" s="35" t="str">
        <f t="shared" si="10"/>
        <v/>
      </c>
      <c r="D262" s="36"/>
      <c r="E262" s="37"/>
      <c r="F262" s="38"/>
      <c r="G262" s="39"/>
      <c r="H262" s="38"/>
      <c r="I262" s="37"/>
      <c r="J262" s="37"/>
      <c r="K262" s="37"/>
      <c r="L262" s="37"/>
      <c r="M262" s="38"/>
      <c r="N262" s="38"/>
    </row>
    <row r="263" spans="1:14" ht="20.100000000000001" customHeight="1" x14ac:dyDescent="0.2">
      <c r="A263" s="34">
        <v>261</v>
      </c>
      <c r="B263" s="35" t="str">
        <f t="shared" si="9"/>
        <v/>
      </c>
      <c r="C263" s="35" t="str">
        <f t="shared" si="10"/>
        <v/>
      </c>
      <c r="D263" s="36"/>
      <c r="E263" s="37"/>
      <c r="F263" s="38"/>
      <c r="G263" s="39"/>
      <c r="H263" s="38"/>
      <c r="I263" s="37"/>
      <c r="J263" s="37"/>
      <c r="K263" s="37"/>
      <c r="L263" s="37"/>
      <c r="M263" s="38"/>
      <c r="N263" s="38"/>
    </row>
    <row r="264" spans="1:14" ht="20.100000000000001" customHeight="1" x14ac:dyDescent="0.2">
      <c r="A264" s="34">
        <v>262</v>
      </c>
      <c r="B264" s="35" t="str">
        <f t="shared" si="9"/>
        <v/>
      </c>
      <c r="C264" s="35" t="str">
        <f t="shared" si="10"/>
        <v/>
      </c>
      <c r="D264" s="36"/>
      <c r="E264" s="37"/>
      <c r="F264" s="38"/>
      <c r="G264" s="39"/>
      <c r="H264" s="38"/>
      <c r="I264" s="37"/>
      <c r="J264" s="37"/>
      <c r="K264" s="37"/>
      <c r="L264" s="37"/>
      <c r="M264" s="38"/>
      <c r="N264" s="38"/>
    </row>
    <row r="265" spans="1:14" ht="20.100000000000001" customHeight="1" x14ac:dyDescent="0.2">
      <c r="A265" s="34">
        <v>263</v>
      </c>
      <c r="B265" s="35" t="str">
        <f t="shared" si="9"/>
        <v/>
      </c>
      <c r="C265" s="35" t="str">
        <f t="shared" si="10"/>
        <v/>
      </c>
      <c r="D265" s="36"/>
      <c r="E265" s="37"/>
      <c r="F265" s="38"/>
      <c r="G265" s="39"/>
      <c r="H265" s="38"/>
      <c r="I265" s="37"/>
      <c r="J265" s="37"/>
      <c r="K265" s="37"/>
      <c r="L265" s="37"/>
      <c r="M265" s="38"/>
      <c r="N265" s="38"/>
    </row>
    <row r="266" spans="1:14" ht="20.100000000000001" customHeight="1" x14ac:dyDescent="0.2">
      <c r="A266" s="34">
        <v>264</v>
      </c>
      <c r="B266" s="35" t="str">
        <f t="shared" si="9"/>
        <v/>
      </c>
      <c r="C266" s="35" t="str">
        <f t="shared" si="10"/>
        <v/>
      </c>
      <c r="D266" s="36"/>
      <c r="E266" s="37"/>
      <c r="F266" s="38"/>
      <c r="G266" s="39"/>
      <c r="H266" s="38"/>
      <c r="I266" s="37"/>
      <c r="J266" s="37"/>
      <c r="K266" s="37"/>
      <c r="L266" s="37"/>
      <c r="M266" s="38"/>
      <c r="N266" s="38"/>
    </row>
    <row r="267" spans="1:14" ht="20.100000000000001" customHeight="1" x14ac:dyDescent="0.2">
      <c r="A267" s="34">
        <v>265</v>
      </c>
      <c r="B267" s="35" t="str">
        <f t="shared" si="9"/>
        <v/>
      </c>
      <c r="C267" s="35" t="str">
        <f t="shared" si="10"/>
        <v/>
      </c>
      <c r="D267" s="36"/>
      <c r="E267" s="37"/>
      <c r="F267" s="38"/>
      <c r="G267" s="39"/>
      <c r="H267" s="38"/>
      <c r="I267" s="37"/>
      <c r="J267" s="37"/>
      <c r="K267" s="37"/>
      <c r="L267" s="37"/>
      <c r="M267" s="38"/>
      <c r="N267" s="38"/>
    </row>
    <row r="268" spans="1:14" ht="20.100000000000001" customHeight="1" x14ac:dyDescent="0.2">
      <c r="A268" s="34">
        <v>266</v>
      </c>
      <c r="B268" s="35" t="str">
        <f t="shared" si="9"/>
        <v/>
      </c>
      <c r="C268" s="35" t="str">
        <f t="shared" si="10"/>
        <v/>
      </c>
      <c r="D268" s="36"/>
      <c r="E268" s="37"/>
      <c r="F268" s="38"/>
      <c r="G268" s="39"/>
      <c r="H268" s="38"/>
      <c r="I268" s="37"/>
      <c r="J268" s="37"/>
      <c r="K268" s="37"/>
      <c r="L268" s="37"/>
      <c r="M268" s="38"/>
      <c r="N268" s="38"/>
    </row>
    <row r="269" spans="1:14" ht="20.100000000000001" customHeight="1" x14ac:dyDescent="0.2">
      <c r="A269" s="34">
        <v>267</v>
      </c>
      <c r="B269" s="35" t="str">
        <f t="shared" si="9"/>
        <v/>
      </c>
      <c r="C269" s="35" t="str">
        <f t="shared" si="10"/>
        <v/>
      </c>
      <c r="D269" s="36"/>
      <c r="E269" s="37"/>
      <c r="F269" s="38"/>
      <c r="G269" s="39"/>
      <c r="H269" s="38"/>
      <c r="I269" s="37"/>
      <c r="J269" s="37"/>
      <c r="K269" s="37"/>
      <c r="L269" s="37"/>
      <c r="M269" s="38"/>
      <c r="N269" s="38"/>
    </row>
    <row r="270" spans="1:14" ht="20.100000000000001" customHeight="1" x14ac:dyDescent="0.2">
      <c r="A270" s="34">
        <v>268</v>
      </c>
      <c r="B270" s="35" t="str">
        <f t="shared" si="9"/>
        <v/>
      </c>
      <c r="C270" s="35" t="str">
        <f t="shared" si="10"/>
        <v/>
      </c>
      <c r="D270" s="36"/>
      <c r="E270" s="37"/>
      <c r="F270" s="38"/>
      <c r="G270" s="39"/>
      <c r="H270" s="38"/>
      <c r="I270" s="37"/>
      <c r="J270" s="37"/>
      <c r="K270" s="37"/>
      <c r="L270" s="37"/>
      <c r="M270" s="38"/>
      <c r="N270" s="38"/>
    </row>
    <row r="271" spans="1:14" ht="20.100000000000001" customHeight="1" x14ac:dyDescent="0.2">
      <c r="A271" s="34">
        <v>269</v>
      </c>
      <c r="B271" s="35" t="str">
        <f t="shared" si="9"/>
        <v/>
      </c>
      <c r="C271" s="35" t="str">
        <f t="shared" si="10"/>
        <v/>
      </c>
      <c r="D271" s="36"/>
      <c r="E271" s="37"/>
      <c r="F271" s="38"/>
      <c r="G271" s="39"/>
      <c r="H271" s="38"/>
      <c r="I271" s="37"/>
      <c r="J271" s="37"/>
      <c r="K271" s="37"/>
      <c r="L271" s="37"/>
      <c r="M271" s="38"/>
      <c r="N271" s="38"/>
    </row>
    <row r="272" spans="1:14" ht="20.100000000000001" customHeight="1" x14ac:dyDescent="0.2">
      <c r="A272" s="34">
        <v>270</v>
      </c>
      <c r="B272" s="35" t="str">
        <f t="shared" si="9"/>
        <v/>
      </c>
      <c r="C272" s="35" t="str">
        <f t="shared" si="10"/>
        <v/>
      </c>
      <c r="D272" s="36"/>
      <c r="E272" s="37"/>
      <c r="F272" s="38"/>
      <c r="G272" s="39"/>
      <c r="H272" s="38"/>
      <c r="I272" s="37"/>
      <c r="J272" s="37"/>
      <c r="K272" s="37"/>
      <c r="L272" s="37"/>
      <c r="M272" s="38"/>
      <c r="N272" s="38"/>
    </row>
    <row r="273" spans="1:14" ht="20.100000000000001" customHeight="1" x14ac:dyDescent="0.2">
      <c r="A273" s="34">
        <v>271</v>
      </c>
      <c r="B273" s="35" t="str">
        <f t="shared" si="9"/>
        <v/>
      </c>
      <c r="C273" s="35" t="str">
        <f t="shared" si="10"/>
        <v/>
      </c>
      <c r="D273" s="36"/>
      <c r="E273" s="37"/>
      <c r="F273" s="38"/>
      <c r="G273" s="39"/>
      <c r="H273" s="38"/>
      <c r="I273" s="37"/>
      <c r="J273" s="37"/>
      <c r="K273" s="37"/>
      <c r="L273" s="37"/>
      <c r="M273" s="38"/>
      <c r="N273" s="38"/>
    </row>
    <row r="274" spans="1:14" ht="20.100000000000001" customHeight="1" x14ac:dyDescent="0.2">
      <c r="A274" s="34">
        <v>272</v>
      </c>
      <c r="B274" s="35" t="str">
        <f t="shared" si="9"/>
        <v/>
      </c>
      <c r="C274" s="35" t="str">
        <f t="shared" si="10"/>
        <v/>
      </c>
      <c r="D274" s="36"/>
      <c r="E274" s="37"/>
      <c r="F274" s="38"/>
      <c r="G274" s="39"/>
      <c r="H274" s="38"/>
      <c r="I274" s="37"/>
      <c r="J274" s="37"/>
      <c r="K274" s="37"/>
      <c r="L274" s="37"/>
      <c r="M274" s="38"/>
      <c r="N274" s="38"/>
    </row>
    <row r="275" spans="1:14" ht="20.100000000000001" customHeight="1" x14ac:dyDescent="0.2">
      <c r="A275" s="34">
        <v>273</v>
      </c>
      <c r="B275" s="35" t="str">
        <f t="shared" si="9"/>
        <v/>
      </c>
      <c r="C275" s="35" t="str">
        <f t="shared" si="10"/>
        <v/>
      </c>
      <c r="D275" s="36"/>
      <c r="E275" s="37"/>
      <c r="F275" s="38"/>
      <c r="G275" s="39"/>
      <c r="H275" s="38"/>
      <c r="I275" s="37"/>
      <c r="J275" s="37"/>
      <c r="K275" s="37"/>
      <c r="L275" s="37"/>
      <c r="M275" s="38"/>
      <c r="N275" s="38"/>
    </row>
    <row r="276" spans="1:14" ht="20.100000000000001" customHeight="1" x14ac:dyDescent="0.2">
      <c r="A276" s="34">
        <v>274</v>
      </c>
      <c r="B276" s="35" t="str">
        <f t="shared" si="9"/>
        <v/>
      </c>
      <c r="C276" s="35" t="str">
        <f t="shared" si="10"/>
        <v/>
      </c>
      <c r="D276" s="36"/>
      <c r="E276" s="37"/>
      <c r="F276" s="38"/>
      <c r="G276" s="39"/>
      <c r="H276" s="38"/>
      <c r="I276" s="37"/>
      <c r="J276" s="37"/>
      <c r="K276" s="37"/>
      <c r="L276" s="37"/>
      <c r="M276" s="38"/>
      <c r="N276" s="38"/>
    </row>
    <row r="277" spans="1:14" ht="20.100000000000001" customHeight="1" x14ac:dyDescent="0.2">
      <c r="A277" s="34">
        <v>275</v>
      </c>
      <c r="B277" s="35" t="str">
        <f t="shared" si="9"/>
        <v/>
      </c>
      <c r="C277" s="35" t="str">
        <f t="shared" si="10"/>
        <v/>
      </c>
      <c r="D277" s="36"/>
      <c r="E277" s="37"/>
      <c r="F277" s="38"/>
      <c r="G277" s="39"/>
      <c r="H277" s="38"/>
      <c r="I277" s="37"/>
      <c r="J277" s="37"/>
      <c r="K277" s="37"/>
      <c r="L277" s="37"/>
      <c r="M277" s="38"/>
      <c r="N277" s="38"/>
    </row>
    <row r="278" spans="1:14" ht="20.100000000000001" customHeight="1" x14ac:dyDescent="0.2">
      <c r="A278" s="34">
        <v>276</v>
      </c>
      <c r="B278" s="35" t="str">
        <f t="shared" si="9"/>
        <v/>
      </c>
      <c r="C278" s="35" t="str">
        <f t="shared" si="10"/>
        <v/>
      </c>
      <c r="D278" s="36"/>
      <c r="E278" s="37"/>
      <c r="F278" s="38"/>
      <c r="G278" s="39"/>
      <c r="H278" s="38"/>
      <c r="I278" s="37"/>
      <c r="J278" s="37"/>
      <c r="K278" s="37"/>
      <c r="L278" s="37"/>
      <c r="M278" s="38"/>
      <c r="N278" s="38"/>
    </row>
    <row r="279" spans="1:14" ht="20.100000000000001" customHeight="1" x14ac:dyDescent="0.2">
      <c r="A279" s="34">
        <v>277</v>
      </c>
      <c r="B279" s="35" t="str">
        <f t="shared" si="9"/>
        <v/>
      </c>
      <c r="C279" s="35" t="str">
        <f t="shared" si="10"/>
        <v/>
      </c>
      <c r="D279" s="36"/>
      <c r="E279" s="37"/>
      <c r="F279" s="38"/>
      <c r="G279" s="39"/>
      <c r="H279" s="38"/>
      <c r="I279" s="37"/>
      <c r="J279" s="37"/>
      <c r="K279" s="37"/>
      <c r="L279" s="37"/>
      <c r="M279" s="38"/>
      <c r="N279" s="38"/>
    </row>
    <row r="280" spans="1:14" ht="20.100000000000001" customHeight="1" x14ac:dyDescent="0.2">
      <c r="A280" s="34">
        <v>278</v>
      </c>
      <c r="B280" s="35" t="str">
        <f t="shared" si="9"/>
        <v/>
      </c>
      <c r="C280" s="35" t="str">
        <f t="shared" si="10"/>
        <v/>
      </c>
      <c r="D280" s="36"/>
      <c r="E280" s="37"/>
      <c r="F280" s="38"/>
      <c r="G280" s="39"/>
      <c r="H280" s="38"/>
      <c r="I280" s="37"/>
      <c r="J280" s="37"/>
      <c r="K280" s="37"/>
      <c r="L280" s="37"/>
      <c r="M280" s="38"/>
      <c r="N280" s="38"/>
    </row>
    <row r="281" spans="1:14" ht="20.100000000000001" customHeight="1" x14ac:dyDescent="0.2">
      <c r="A281" s="34">
        <v>279</v>
      </c>
      <c r="B281" s="35" t="str">
        <f t="shared" si="9"/>
        <v/>
      </c>
      <c r="C281" s="35" t="str">
        <f t="shared" si="10"/>
        <v/>
      </c>
      <c r="D281" s="36"/>
      <c r="E281" s="37"/>
      <c r="F281" s="38"/>
      <c r="G281" s="39"/>
      <c r="H281" s="38"/>
      <c r="I281" s="37"/>
      <c r="J281" s="37"/>
      <c r="K281" s="37"/>
      <c r="L281" s="37"/>
      <c r="M281" s="38"/>
      <c r="N281" s="38"/>
    </row>
    <row r="282" spans="1:14" ht="20.100000000000001" customHeight="1" x14ac:dyDescent="0.2">
      <c r="A282" s="34">
        <v>280</v>
      </c>
      <c r="B282" s="35" t="str">
        <f t="shared" si="9"/>
        <v/>
      </c>
      <c r="C282" s="35" t="str">
        <f t="shared" si="10"/>
        <v/>
      </c>
      <c r="D282" s="36"/>
      <c r="E282" s="37"/>
      <c r="F282" s="38"/>
      <c r="G282" s="39"/>
      <c r="H282" s="38"/>
      <c r="I282" s="37"/>
      <c r="J282" s="37"/>
      <c r="K282" s="37"/>
      <c r="L282" s="37"/>
      <c r="M282" s="38"/>
      <c r="N282" s="38"/>
    </row>
    <row r="283" spans="1:14" ht="20.100000000000001" customHeight="1" x14ac:dyDescent="0.2">
      <c r="A283" s="34">
        <v>281</v>
      </c>
      <c r="B283" s="35" t="str">
        <f t="shared" si="9"/>
        <v/>
      </c>
      <c r="C283" s="35" t="str">
        <f t="shared" si="10"/>
        <v/>
      </c>
      <c r="D283" s="36"/>
      <c r="E283" s="37"/>
      <c r="F283" s="38"/>
      <c r="G283" s="39"/>
      <c r="H283" s="38"/>
      <c r="I283" s="37"/>
      <c r="J283" s="37"/>
      <c r="K283" s="37"/>
      <c r="L283" s="37"/>
      <c r="M283" s="38"/>
      <c r="N283" s="38"/>
    </row>
    <row r="284" spans="1:14" ht="20.100000000000001" customHeight="1" x14ac:dyDescent="0.2">
      <c r="A284" s="34">
        <v>282</v>
      </c>
      <c r="B284" s="35" t="str">
        <f t="shared" si="9"/>
        <v/>
      </c>
      <c r="C284" s="35" t="str">
        <f t="shared" si="10"/>
        <v/>
      </c>
      <c r="D284" s="36"/>
      <c r="E284" s="37"/>
      <c r="F284" s="38"/>
      <c r="G284" s="39"/>
      <c r="H284" s="38"/>
      <c r="I284" s="37"/>
      <c r="J284" s="37"/>
      <c r="K284" s="37"/>
      <c r="L284" s="37"/>
      <c r="M284" s="38"/>
      <c r="N284" s="38"/>
    </row>
    <row r="285" spans="1:14" ht="20.100000000000001" customHeight="1" x14ac:dyDescent="0.2">
      <c r="A285" s="34">
        <v>283</v>
      </c>
      <c r="B285" s="35" t="str">
        <f t="shared" si="9"/>
        <v/>
      </c>
      <c r="C285" s="35" t="str">
        <f t="shared" si="10"/>
        <v/>
      </c>
      <c r="D285" s="36"/>
      <c r="E285" s="37"/>
      <c r="F285" s="38"/>
      <c r="G285" s="39"/>
      <c r="H285" s="38"/>
      <c r="I285" s="37"/>
      <c r="J285" s="37"/>
      <c r="K285" s="37"/>
      <c r="L285" s="37"/>
      <c r="M285" s="38"/>
      <c r="N285" s="38"/>
    </row>
    <row r="286" spans="1:14" ht="20.100000000000001" customHeight="1" x14ac:dyDescent="0.2">
      <c r="A286" s="34">
        <v>284</v>
      </c>
      <c r="B286" s="35" t="str">
        <f t="shared" si="9"/>
        <v/>
      </c>
      <c r="C286" s="35" t="str">
        <f t="shared" si="10"/>
        <v/>
      </c>
      <c r="D286" s="36"/>
      <c r="E286" s="37"/>
      <c r="F286" s="38"/>
      <c r="G286" s="39"/>
      <c r="H286" s="38"/>
      <c r="I286" s="37"/>
      <c r="J286" s="37"/>
      <c r="K286" s="37"/>
      <c r="L286" s="37"/>
      <c r="M286" s="38"/>
      <c r="N286" s="38"/>
    </row>
    <row r="287" spans="1:14" ht="20.100000000000001" customHeight="1" x14ac:dyDescent="0.2">
      <c r="A287" s="34">
        <v>285</v>
      </c>
      <c r="B287" s="35" t="str">
        <f t="shared" si="9"/>
        <v/>
      </c>
      <c r="C287" s="35" t="str">
        <f t="shared" si="10"/>
        <v/>
      </c>
      <c r="D287" s="36"/>
      <c r="E287" s="37"/>
      <c r="F287" s="38"/>
      <c r="G287" s="39"/>
      <c r="H287" s="38"/>
      <c r="I287" s="37"/>
      <c r="J287" s="37"/>
      <c r="K287" s="37"/>
      <c r="L287" s="37"/>
      <c r="M287" s="38"/>
      <c r="N287" s="38"/>
    </row>
    <row r="288" spans="1:14" ht="20.100000000000001" customHeight="1" x14ac:dyDescent="0.2">
      <c r="A288" s="34">
        <v>286</v>
      </c>
      <c r="B288" s="35" t="str">
        <f t="shared" si="9"/>
        <v/>
      </c>
      <c r="C288" s="35" t="str">
        <f t="shared" si="10"/>
        <v/>
      </c>
      <c r="D288" s="36"/>
      <c r="E288" s="37"/>
      <c r="F288" s="38"/>
      <c r="G288" s="39"/>
      <c r="H288" s="38"/>
      <c r="I288" s="37"/>
      <c r="J288" s="37"/>
      <c r="K288" s="37"/>
      <c r="L288" s="37"/>
      <c r="M288" s="38"/>
      <c r="N288" s="38"/>
    </row>
    <row r="289" spans="1:14" ht="20.100000000000001" customHeight="1" x14ac:dyDescent="0.2">
      <c r="A289" s="34">
        <v>287</v>
      </c>
      <c r="B289" s="35" t="str">
        <f t="shared" si="9"/>
        <v/>
      </c>
      <c r="C289" s="35" t="str">
        <f t="shared" si="10"/>
        <v/>
      </c>
      <c r="D289" s="36"/>
      <c r="E289" s="37"/>
      <c r="F289" s="38"/>
      <c r="G289" s="39"/>
      <c r="H289" s="38"/>
      <c r="I289" s="37"/>
      <c r="J289" s="37"/>
      <c r="K289" s="37"/>
      <c r="L289" s="37"/>
      <c r="M289" s="38"/>
      <c r="N289" s="38"/>
    </row>
    <row r="290" spans="1:14" ht="20.100000000000001" customHeight="1" x14ac:dyDescent="0.2">
      <c r="A290" s="34">
        <v>288</v>
      </c>
      <c r="B290" s="35" t="str">
        <f t="shared" si="9"/>
        <v/>
      </c>
      <c r="C290" s="35" t="str">
        <f t="shared" si="10"/>
        <v/>
      </c>
      <c r="D290" s="36"/>
      <c r="E290" s="37"/>
      <c r="F290" s="38"/>
      <c r="G290" s="39"/>
      <c r="H290" s="38"/>
      <c r="I290" s="37"/>
      <c r="J290" s="37"/>
      <c r="K290" s="37"/>
      <c r="L290" s="37"/>
      <c r="M290" s="38"/>
      <c r="N290" s="38"/>
    </row>
    <row r="291" spans="1:14" ht="20.100000000000001" customHeight="1" x14ac:dyDescent="0.2">
      <c r="A291" s="34">
        <v>289</v>
      </c>
      <c r="B291" s="35" t="str">
        <f t="shared" si="9"/>
        <v/>
      </c>
      <c r="C291" s="35" t="str">
        <f t="shared" si="10"/>
        <v/>
      </c>
      <c r="D291" s="36"/>
      <c r="E291" s="37"/>
      <c r="F291" s="38"/>
      <c r="G291" s="39"/>
      <c r="H291" s="38"/>
      <c r="I291" s="37"/>
      <c r="J291" s="37"/>
      <c r="K291" s="37"/>
      <c r="L291" s="37"/>
      <c r="M291" s="38"/>
      <c r="N291" s="38"/>
    </row>
    <row r="292" spans="1:14" ht="20.100000000000001" customHeight="1" x14ac:dyDescent="0.2">
      <c r="A292" s="34">
        <v>290</v>
      </c>
      <c r="B292" s="35" t="str">
        <f t="shared" si="9"/>
        <v/>
      </c>
      <c r="C292" s="35" t="str">
        <f t="shared" si="10"/>
        <v/>
      </c>
      <c r="D292" s="36"/>
      <c r="E292" s="37"/>
      <c r="F292" s="38"/>
      <c r="G292" s="39"/>
      <c r="H292" s="38"/>
      <c r="I292" s="37"/>
      <c r="J292" s="37"/>
      <c r="K292" s="37"/>
      <c r="L292" s="37"/>
      <c r="M292" s="38"/>
      <c r="N292" s="38"/>
    </row>
    <row r="293" spans="1:14" ht="20.100000000000001" customHeight="1" x14ac:dyDescent="0.2">
      <c r="A293" s="34">
        <v>291</v>
      </c>
      <c r="B293" s="35" t="str">
        <f t="shared" si="9"/>
        <v/>
      </c>
      <c r="C293" s="35" t="str">
        <f t="shared" si="10"/>
        <v/>
      </c>
      <c r="D293" s="36"/>
      <c r="E293" s="37"/>
      <c r="F293" s="38"/>
      <c r="G293" s="39"/>
      <c r="H293" s="38"/>
      <c r="I293" s="37"/>
      <c r="J293" s="37"/>
      <c r="K293" s="37"/>
      <c r="L293" s="37"/>
      <c r="M293" s="38"/>
      <c r="N293" s="38"/>
    </row>
    <row r="294" spans="1:14" ht="20.100000000000001" customHeight="1" x14ac:dyDescent="0.2">
      <c r="A294" s="34">
        <v>292</v>
      </c>
      <c r="B294" s="35" t="str">
        <f t="shared" si="9"/>
        <v/>
      </c>
      <c r="C294" s="35" t="str">
        <f t="shared" si="10"/>
        <v/>
      </c>
      <c r="D294" s="36"/>
      <c r="E294" s="37"/>
      <c r="F294" s="38"/>
      <c r="G294" s="39"/>
      <c r="H294" s="38"/>
      <c r="I294" s="37"/>
      <c r="J294" s="37"/>
      <c r="K294" s="37"/>
      <c r="L294" s="37"/>
      <c r="M294" s="38"/>
      <c r="N294" s="38"/>
    </row>
    <row r="295" spans="1:14" ht="20.100000000000001" customHeight="1" x14ac:dyDescent="0.2">
      <c r="A295" s="34">
        <v>293</v>
      </c>
      <c r="B295" s="35" t="str">
        <f t="shared" si="9"/>
        <v/>
      </c>
      <c r="C295" s="35" t="str">
        <f t="shared" si="10"/>
        <v/>
      </c>
      <c r="D295" s="36"/>
      <c r="E295" s="37"/>
      <c r="F295" s="38"/>
      <c r="G295" s="39"/>
      <c r="H295" s="38"/>
      <c r="I295" s="37"/>
      <c r="J295" s="37"/>
      <c r="K295" s="37"/>
      <c r="L295" s="37"/>
      <c r="M295" s="38"/>
      <c r="N295" s="38"/>
    </row>
    <row r="296" spans="1:14" ht="20.100000000000001" customHeight="1" x14ac:dyDescent="0.2">
      <c r="A296" s="34">
        <v>294</v>
      </c>
      <c r="B296" s="35" t="str">
        <f t="shared" si="9"/>
        <v/>
      </c>
      <c r="C296" s="35" t="str">
        <f t="shared" si="10"/>
        <v/>
      </c>
      <c r="D296" s="36"/>
      <c r="E296" s="37"/>
      <c r="F296" s="38"/>
      <c r="G296" s="39"/>
      <c r="H296" s="38"/>
      <c r="I296" s="37"/>
      <c r="J296" s="37"/>
      <c r="K296" s="37"/>
      <c r="L296" s="37"/>
      <c r="M296" s="38"/>
      <c r="N296" s="38"/>
    </row>
    <row r="297" spans="1:14" ht="20.100000000000001" customHeight="1" x14ac:dyDescent="0.2">
      <c r="A297" s="34">
        <v>295</v>
      </c>
      <c r="B297" s="35" t="str">
        <f t="shared" si="9"/>
        <v/>
      </c>
      <c r="C297" s="35" t="str">
        <f t="shared" si="10"/>
        <v/>
      </c>
      <c r="D297" s="36"/>
      <c r="E297" s="37"/>
      <c r="F297" s="38"/>
      <c r="G297" s="39"/>
      <c r="H297" s="38"/>
      <c r="I297" s="37"/>
      <c r="J297" s="37"/>
      <c r="K297" s="37"/>
      <c r="L297" s="37"/>
      <c r="M297" s="38"/>
      <c r="N297" s="38"/>
    </row>
    <row r="298" spans="1:14" ht="20.100000000000001" customHeight="1" x14ac:dyDescent="0.2">
      <c r="A298" s="34">
        <v>296</v>
      </c>
      <c r="B298" s="35" t="str">
        <f t="shared" si="9"/>
        <v/>
      </c>
      <c r="C298" s="35" t="str">
        <f t="shared" si="10"/>
        <v/>
      </c>
      <c r="D298" s="36"/>
      <c r="E298" s="37"/>
      <c r="F298" s="38"/>
      <c r="G298" s="39"/>
      <c r="H298" s="38"/>
      <c r="I298" s="37"/>
      <c r="J298" s="37"/>
      <c r="K298" s="37"/>
      <c r="L298" s="37"/>
      <c r="M298" s="38"/>
      <c r="N298" s="38"/>
    </row>
    <row r="299" spans="1:14" ht="20.100000000000001" customHeight="1" x14ac:dyDescent="0.2">
      <c r="A299" s="34">
        <v>297</v>
      </c>
      <c r="B299" s="35" t="str">
        <f t="shared" si="9"/>
        <v/>
      </c>
      <c r="C299" s="35" t="str">
        <f t="shared" si="10"/>
        <v/>
      </c>
      <c r="D299" s="36"/>
      <c r="E299" s="37"/>
      <c r="F299" s="38"/>
      <c r="G299" s="39"/>
      <c r="H299" s="38"/>
      <c r="I299" s="37"/>
      <c r="J299" s="37"/>
      <c r="K299" s="37"/>
      <c r="L299" s="37"/>
      <c r="M299" s="38"/>
      <c r="N299" s="38"/>
    </row>
    <row r="300" spans="1:14" ht="20.100000000000001" customHeight="1" x14ac:dyDescent="0.2">
      <c r="A300" s="34">
        <v>298</v>
      </c>
      <c r="B300" s="35" t="str">
        <f t="shared" si="9"/>
        <v/>
      </c>
      <c r="C300" s="35" t="str">
        <f t="shared" si="10"/>
        <v/>
      </c>
      <c r="D300" s="36"/>
      <c r="E300" s="37"/>
      <c r="F300" s="38"/>
      <c r="G300" s="39"/>
      <c r="H300" s="38"/>
      <c r="I300" s="37"/>
      <c r="J300" s="37"/>
      <c r="K300" s="37"/>
      <c r="L300" s="37"/>
      <c r="M300" s="38"/>
      <c r="N300" s="38"/>
    </row>
    <row r="301" spans="1:14" ht="20.100000000000001" customHeight="1" x14ac:dyDescent="0.2">
      <c r="A301" s="34">
        <v>299</v>
      </c>
      <c r="B301" s="35" t="str">
        <f t="shared" si="9"/>
        <v/>
      </c>
      <c r="C301" s="35" t="str">
        <f t="shared" si="10"/>
        <v/>
      </c>
      <c r="D301" s="36"/>
      <c r="E301" s="37"/>
      <c r="F301" s="38"/>
      <c r="G301" s="39"/>
      <c r="H301" s="38"/>
      <c r="I301" s="37"/>
      <c r="J301" s="37"/>
      <c r="K301" s="37"/>
      <c r="L301" s="37"/>
      <c r="M301" s="38"/>
      <c r="N301" s="38"/>
    </row>
    <row r="302" spans="1:14" ht="20.100000000000001" customHeight="1" x14ac:dyDescent="0.2">
      <c r="A302" s="34">
        <v>300</v>
      </c>
      <c r="B302" s="35" t="str">
        <f t="shared" si="9"/>
        <v/>
      </c>
      <c r="C302" s="35" t="str">
        <f t="shared" si="10"/>
        <v/>
      </c>
      <c r="D302" s="36"/>
      <c r="E302" s="37"/>
      <c r="F302" s="38"/>
      <c r="G302" s="39"/>
      <c r="H302" s="38"/>
      <c r="I302" s="37"/>
      <c r="J302" s="37"/>
      <c r="K302" s="37"/>
      <c r="L302" s="37"/>
      <c r="M302" s="38"/>
      <c r="N302" s="38"/>
    </row>
    <row r="303" spans="1:14" ht="20.100000000000001" customHeight="1" x14ac:dyDescent="0.2">
      <c r="A303" s="34">
        <v>301</v>
      </c>
      <c r="B303" s="35" t="str">
        <f t="shared" si="9"/>
        <v/>
      </c>
      <c r="C303" s="35" t="str">
        <f t="shared" si="10"/>
        <v/>
      </c>
      <c r="D303" s="36"/>
      <c r="E303" s="37"/>
      <c r="F303" s="38"/>
      <c r="G303" s="39"/>
      <c r="H303" s="38"/>
      <c r="I303" s="37"/>
      <c r="J303" s="37"/>
      <c r="K303" s="37"/>
      <c r="L303" s="37"/>
      <c r="M303" s="38"/>
      <c r="N303" s="38"/>
    </row>
    <row r="304" spans="1:14" ht="20.100000000000001" customHeight="1" x14ac:dyDescent="0.2">
      <c r="A304" s="34">
        <v>302</v>
      </c>
      <c r="B304" s="35" t="str">
        <f t="shared" si="9"/>
        <v/>
      </c>
      <c r="C304" s="35" t="str">
        <f t="shared" si="10"/>
        <v/>
      </c>
      <c r="D304" s="36"/>
      <c r="E304" s="37"/>
      <c r="F304" s="38"/>
      <c r="G304" s="39"/>
      <c r="H304" s="38"/>
      <c r="I304" s="37"/>
      <c r="J304" s="37"/>
      <c r="K304" s="37"/>
      <c r="L304" s="37"/>
      <c r="M304" s="38"/>
      <c r="N304" s="38"/>
    </row>
    <row r="305" spans="1:14" ht="20.100000000000001" customHeight="1" x14ac:dyDescent="0.2">
      <c r="A305" s="34">
        <v>303</v>
      </c>
      <c r="B305" s="35" t="str">
        <f t="shared" si="9"/>
        <v/>
      </c>
      <c r="C305" s="35" t="str">
        <f t="shared" si="10"/>
        <v/>
      </c>
      <c r="D305" s="36"/>
      <c r="E305" s="37"/>
      <c r="F305" s="38"/>
      <c r="G305" s="39"/>
      <c r="H305" s="38"/>
      <c r="I305" s="37"/>
      <c r="J305" s="37"/>
      <c r="K305" s="37"/>
      <c r="L305" s="37"/>
      <c r="M305" s="38"/>
      <c r="N305" s="38"/>
    </row>
    <row r="306" spans="1:14" ht="20.100000000000001" customHeight="1" x14ac:dyDescent="0.2">
      <c r="A306" s="34">
        <v>304</v>
      </c>
      <c r="B306" s="35" t="str">
        <f t="shared" si="9"/>
        <v/>
      </c>
      <c r="C306" s="35" t="str">
        <f t="shared" si="10"/>
        <v/>
      </c>
      <c r="D306" s="36"/>
      <c r="E306" s="37"/>
      <c r="F306" s="38"/>
      <c r="G306" s="39"/>
      <c r="H306" s="38"/>
      <c r="I306" s="37"/>
      <c r="J306" s="37"/>
      <c r="K306" s="37"/>
      <c r="L306" s="37"/>
      <c r="M306" s="38"/>
      <c r="N306" s="38"/>
    </row>
    <row r="307" spans="1:14" ht="20.100000000000001" customHeight="1" x14ac:dyDescent="0.2">
      <c r="A307" s="34">
        <v>305</v>
      </c>
      <c r="B307" s="35" t="str">
        <f t="shared" si="9"/>
        <v/>
      </c>
      <c r="C307" s="35" t="str">
        <f t="shared" si="10"/>
        <v/>
      </c>
      <c r="D307" s="36"/>
      <c r="E307" s="37"/>
      <c r="F307" s="38"/>
      <c r="G307" s="39"/>
      <c r="H307" s="38"/>
      <c r="I307" s="37"/>
      <c r="J307" s="37"/>
      <c r="K307" s="37"/>
      <c r="L307" s="37"/>
      <c r="M307" s="38"/>
      <c r="N307" s="38"/>
    </row>
    <row r="308" spans="1:14" ht="20.100000000000001" customHeight="1" x14ac:dyDescent="0.2">
      <c r="A308" s="34">
        <v>306</v>
      </c>
      <c r="B308" s="35" t="str">
        <f t="shared" si="9"/>
        <v/>
      </c>
      <c r="C308" s="35" t="str">
        <f t="shared" si="10"/>
        <v/>
      </c>
      <c r="D308" s="36"/>
      <c r="E308" s="37"/>
      <c r="F308" s="38"/>
      <c r="G308" s="39"/>
      <c r="H308" s="38"/>
      <c r="I308" s="37"/>
      <c r="J308" s="37"/>
      <c r="K308" s="37"/>
      <c r="L308" s="37"/>
      <c r="M308" s="38"/>
      <c r="N308" s="38"/>
    </row>
    <row r="309" spans="1:14" ht="20.100000000000001" customHeight="1" x14ac:dyDescent="0.2">
      <c r="A309" s="34">
        <v>307</v>
      </c>
      <c r="B309" s="35" t="str">
        <f t="shared" si="9"/>
        <v/>
      </c>
      <c r="C309" s="35" t="str">
        <f t="shared" si="10"/>
        <v/>
      </c>
      <c r="D309" s="36"/>
      <c r="E309" s="37"/>
      <c r="F309" s="38"/>
      <c r="G309" s="39"/>
      <c r="H309" s="38"/>
      <c r="I309" s="37"/>
      <c r="J309" s="37"/>
      <c r="K309" s="37"/>
      <c r="L309" s="37"/>
      <c r="M309" s="38"/>
      <c r="N309" s="38"/>
    </row>
    <row r="310" spans="1:14" ht="20.100000000000001" customHeight="1" x14ac:dyDescent="0.2">
      <c r="A310" s="34">
        <v>308</v>
      </c>
      <c r="B310" s="35" t="str">
        <f t="shared" si="9"/>
        <v/>
      </c>
      <c r="C310" s="35" t="str">
        <f t="shared" si="10"/>
        <v/>
      </c>
      <c r="D310" s="36"/>
      <c r="E310" s="37"/>
      <c r="F310" s="38"/>
      <c r="G310" s="39"/>
      <c r="H310" s="38"/>
      <c r="I310" s="37"/>
      <c r="J310" s="37"/>
      <c r="K310" s="37"/>
      <c r="L310" s="37"/>
      <c r="M310" s="38"/>
      <c r="N310" s="38"/>
    </row>
    <row r="311" spans="1:14" ht="20.100000000000001" customHeight="1" x14ac:dyDescent="0.2">
      <c r="A311" s="34">
        <v>309</v>
      </c>
      <c r="B311" s="35" t="str">
        <f t="shared" si="9"/>
        <v/>
      </c>
      <c r="C311" s="35" t="str">
        <f t="shared" si="10"/>
        <v/>
      </c>
      <c r="D311" s="36"/>
      <c r="E311" s="37"/>
      <c r="F311" s="38"/>
      <c r="G311" s="39"/>
      <c r="H311" s="38"/>
      <c r="I311" s="37"/>
      <c r="J311" s="37"/>
      <c r="K311" s="37"/>
      <c r="L311" s="37"/>
      <c r="M311" s="38"/>
      <c r="N311" s="38"/>
    </row>
    <row r="312" spans="1:14" ht="20.100000000000001" customHeight="1" x14ac:dyDescent="0.2">
      <c r="A312" s="34">
        <v>310</v>
      </c>
      <c r="B312" s="35" t="str">
        <f t="shared" si="9"/>
        <v/>
      </c>
      <c r="C312" s="35" t="str">
        <f t="shared" si="10"/>
        <v/>
      </c>
      <c r="D312" s="36"/>
      <c r="E312" s="37"/>
      <c r="F312" s="38"/>
      <c r="G312" s="39"/>
      <c r="H312" s="38"/>
      <c r="I312" s="37"/>
      <c r="J312" s="37"/>
      <c r="K312" s="37"/>
      <c r="L312" s="37"/>
      <c r="M312" s="38"/>
      <c r="N312" s="38"/>
    </row>
    <row r="313" spans="1:14" ht="20.100000000000001" customHeight="1" x14ac:dyDescent="0.2">
      <c r="A313" s="34">
        <v>311</v>
      </c>
      <c r="B313" s="35" t="str">
        <f t="shared" si="9"/>
        <v/>
      </c>
      <c r="C313" s="35" t="str">
        <f t="shared" si="10"/>
        <v/>
      </c>
      <c r="D313" s="36"/>
      <c r="E313" s="37"/>
      <c r="F313" s="38"/>
      <c r="G313" s="39"/>
      <c r="H313" s="38"/>
      <c r="I313" s="37"/>
      <c r="J313" s="37"/>
      <c r="K313" s="37"/>
      <c r="L313" s="37"/>
      <c r="M313" s="38"/>
      <c r="N313" s="38"/>
    </row>
    <row r="314" spans="1:14" ht="20.100000000000001" customHeight="1" x14ac:dyDescent="0.2">
      <c r="A314" s="34">
        <v>312</v>
      </c>
      <c r="B314" s="35" t="str">
        <f t="shared" si="9"/>
        <v/>
      </c>
      <c r="C314" s="35" t="str">
        <f t="shared" si="10"/>
        <v/>
      </c>
      <c r="D314" s="36"/>
      <c r="E314" s="37"/>
      <c r="F314" s="38"/>
      <c r="G314" s="39"/>
      <c r="H314" s="38"/>
      <c r="I314" s="37"/>
      <c r="J314" s="37"/>
      <c r="K314" s="37"/>
      <c r="L314" s="37"/>
      <c r="M314" s="38"/>
      <c r="N314" s="38"/>
    </row>
    <row r="315" spans="1:14" ht="20.100000000000001" customHeight="1" x14ac:dyDescent="0.2">
      <c r="A315" s="34">
        <v>313</v>
      </c>
      <c r="B315" s="35" t="str">
        <f t="shared" si="9"/>
        <v/>
      </c>
      <c r="C315" s="35" t="str">
        <f t="shared" si="10"/>
        <v/>
      </c>
      <c r="D315" s="36"/>
      <c r="E315" s="37"/>
      <c r="F315" s="38"/>
      <c r="G315" s="39"/>
      <c r="H315" s="38"/>
      <c r="I315" s="37"/>
      <c r="J315" s="37"/>
      <c r="K315" s="37"/>
      <c r="L315" s="37"/>
      <c r="M315" s="38"/>
      <c r="N315" s="38"/>
    </row>
    <row r="316" spans="1:14" ht="20.100000000000001" customHeight="1" x14ac:dyDescent="0.2">
      <c r="A316" s="34">
        <v>314</v>
      </c>
      <c r="B316" s="35" t="str">
        <f t="shared" si="9"/>
        <v/>
      </c>
      <c r="C316" s="35" t="str">
        <f t="shared" si="10"/>
        <v/>
      </c>
      <c r="D316" s="36"/>
      <c r="E316" s="37"/>
      <c r="F316" s="38"/>
      <c r="G316" s="39"/>
      <c r="H316" s="38"/>
      <c r="I316" s="37"/>
      <c r="J316" s="37"/>
      <c r="K316" s="37"/>
      <c r="L316" s="37"/>
      <c r="M316" s="38"/>
      <c r="N316" s="38"/>
    </row>
    <row r="317" spans="1:14" ht="20.100000000000001" customHeight="1" x14ac:dyDescent="0.2">
      <c r="A317" s="34">
        <v>315</v>
      </c>
      <c r="B317" s="35" t="str">
        <f t="shared" si="9"/>
        <v/>
      </c>
      <c r="C317" s="35" t="str">
        <f t="shared" si="10"/>
        <v/>
      </c>
      <c r="D317" s="36"/>
      <c r="E317" s="37"/>
      <c r="F317" s="38"/>
      <c r="G317" s="39"/>
      <c r="H317" s="38"/>
      <c r="I317" s="37"/>
      <c r="J317" s="37"/>
      <c r="K317" s="37"/>
      <c r="L317" s="37"/>
      <c r="M317" s="38"/>
      <c r="N317" s="38"/>
    </row>
    <row r="318" spans="1:14" ht="20.100000000000001" customHeight="1" x14ac:dyDescent="0.2">
      <c r="A318" s="34">
        <v>316</v>
      </c>
      <c r="B318" s="35" t="str">
        <f t="shared" si="9"/>
        <v/>
      </c>
      <c r="C318" s="35" t="str">
        <f t="shared" si="10"/>
        <v/>
      </c>
      <c r="D318" s="36"/>
      <c r="E318" s="37"/>
      <c r="F318" s="38"/>
      <c r="G318" s="39"/>
      <c r="H318" s="38"/>
      <c r="I318" s="37"/>
      <c r="J318" s="37"/>
      <c r="K318" s="37"/>
      <c r="L318" s="37"/>
      <c r="M318" s="38"/>
      <c r="N318" s="38"/>
    </row>
    <row r="319" spans="1:14" ht="20.100000000000001" customHeight="1" x14ac:dyDescent="0.2">
      <c r="A319" s="34">
        <v>317</v>
      </c>
      <c r="B319" s="35" t="str">
        <f t="shared" si="9"/>
        <v/>
      </c>
      <c r="C319" s="35" t="str">
        <f t="shared" si="10"/>
        <v/>
      </c>
      <c r="D319" s="36"/>
      <c r="E319" s="37"/>
      <c r="F319" s="38"/>
      <c r="G319" s="39"/>
      <c r="H319" s="38"/>
      <c r="I319" s="37"/>
      <c r="J319" s="37"/>
      <c r="K319" s="37"/>
      <c r="L319" s="37"/>
      <c r="M319" s="38"/>
      <c r="N319" s="38"/>
    </row>
    <row r="320" spans="1:14" ht="20.100000000000001" customHeight="1" x14ac:dyDescent="0.2">
      <c r="A320" s="34">
        <v>318</v>
      </c>
      <c r="B320" s="35" t="str">
        <f t="shared" si="9"/>
        <v/>
      </c>
      <c r="C320" s="35" t="str">
        <f t="shared" si="10"/>
        <v/>
      </c>
      <c r="D320" s="36"/>
      <c r="E320" s="37"/>
      <c r="F320" s="38"/>
      <c r="G320" s="39"/>
      <c r="H320" s="38"/>
      <c r="I320" s="37"/>
      <c r="J320" s="37"/>
      <c r="K320" s="37"/>
      <c r="L320" s="37"/>
      <c r="M320" s="38"/>
      <c r="N320" s="38"/>
    </row>
    <row r="321" spans="1:14" ht="20.100000000000001" customHeight="1" x14ac:dyDescent="0.2">
      <c r="A321" s="34">
        <v>319</v>
      </c>
      <c r="B321" s="35" t="str">
        <f t="shared" si="9"/>
        <v/>
      </c>
      <c r="C321" s="35" t="str">
        <f t="shared" si="10"/>
        <v/>
      </c>
      <c r="D321" s="36"/>
      <c r="E321" s="37"/>
      <c r="F321" s="38"/>
      <c r="G321" s="39"/>
      <c r="H321" s="38"/>
      <c r="I321" s="37"/>
      <c r="J321" s="37"/>
      <c r="K321" s="37"/>
      <c r="L321" s="37"/>
      <c r="M321" s="38"/>
      <c r="N321" s="38"/>
    </row>
    <row r="322" spans="1:14" ht="20.100000000000001" customHeight="1" x14ac:dyDescent="0.2">
      <c r="A322" s="34">
        <v>320</v>
      </c>
      <c r="B322" s="35" t="str">
        <f t="shared" si="9"/>
        <v/>
      </c>
      <c r="C322" s="35" t="str">
        <f t="shared" si="10"/>
        <v/>
      </c>
      <c r="D322" s="36"/>
      <c r="E322" s="37"/>
      <c r="F322" s="38"/>
      <c r="G322" s="39"/>
      <c r="H322" s="38"/>
      <c r="I322" s="37"/>
      <c r="J322" s="37"/>
      <c r="K322" s="37"/>
      <c r="L322" s="37"/>
      <c r="M322" s="38"/>
      <c r="N322" s="38"/>
    </row>
    <row r="323" spans="1:14" ht="20.100000000000001" customHeight="1" x14ac:dyDescent="0.2">
      <c r="A323" s="34">
        <v>321</v>
      </c>
      <c r="B323" s="35" t="str">
        <f t="shared" si="9"/>
        <v/>
      </c>
      <c r="C323" s="35" t="str">
        <f t="shared" si="10"/>
        <v/>
      </c>
      <c r="D323" s="36"/>
      <c r="E323" s="37"/>
      <c r="F323" s="38"/>
      <c r="G323" s="39"/>
      <c r="H323" s="38"/>
      <c r="I323" s="37"/>
      <c r="J323" s="37"/>
      <c r="K323" s="37"/>
      <c r="L323" s="37"/>
      <c r="M323" s="38"/>
      <c r="N323" s="38"/>
    </row>
    <row r="324" spans="1:14" ht="20.100000000000001" customHeight="1" x14ac:dyDescent="0.2">
      <c r="A324" s="34">
        <v>322</v>
      </c>
      <c r="B324" s="35" t="str">
        <f t="shared" ref="B324:B387" si="11">IF(D324&lt;&gt;"",YEAR(D324),"")</f>
        <v/>
      </c>
      <c r="C324" s="35" t="str">
        <f t="shared" ref="C324:C387" si="12">IF(D324&lt;&gt;"",MONTH(D324),"")</f>
        <v/>
      </c>
      <c r="D324" s="36"/>
      <c r="E324" s="37"/>
      <c r="F324" s="38"/>
      <c r="G324" s="39"/>
      <c r="H324" s="38"/>
      <c r="I324" s="37"/>
      <c r="J324" s="37"/>
      <c r="K324" s="37"/>
      <c r="L324" s="37"/>
      <c r="M324" s="38"/>
      <c r="N324" s="38"/>
    </row>
    <row r="325" spans="1:14" ht="20.100000000000001" customHeight="1" x14ac:dyDescent="0.2">
      <c r="A325" s="34">
        <v>323</v>
      </c>
      <c r="B325" s="35" t="str">
        <f t="shared" si="11"/>
        <v/>
      </c>
      <c r="C325" s="35" t="str">
        <f t="shared" si="12"/>
        <v/>
      </c>
      <c r="D325" s="36"/>
      <c r="E325" s="37"/>
      <c r="F325" s="38"/>
      <c r="G325" s="39"/>
      <c r="H325" s="38"/>
      <c r="I325" s="37"/>
      <c r="J325" s="37"/>
      <c r="K325" s="37"/>
      <c r="L325" s="37"/>
      <c r="M325" s="38"/>
      <c r="N325" s="38"/>
    </row>
    <row r="326" spans="1:14" ht="20.100000000000001" customHeight="1" x14ac:dyDescent="0.2">
      <c r="A326" s="34">
        <v>324</v>
      </c>
      <c r="B326" s="35" t="str">
        <f t="shared" si="11"/>
        <v/>
      </c>
      <c r="C326" s="35" t="str">
        <f t="shared" si="12"/>
        <v/>
      </c>
      <c r="D326" s="36"/>
      <c r="E326" s="37"/>
      <c r="F326" s="38"/>
      <c r="G326" s="39"/>
      <c r="H326" s="38"/>
      <c r="I326" s="37"/>
      <c r="J326" s="37"/>
      <c r="K326" s="37"/>
      <c r="L326" s="37"/>
      <c r="M326" s="38"/>
      <c r="N326" s="38"/>
    </row>
    <row r="327" spans="1:14" ht="20.100000000000001" customHeight="1" x14ac:dyDescent="0.2">
      <c r="A327" s="34">
        <v>325</v>
      </c>
      <c r="B327" s="35" t="str">
        <f t="shared" si="11"/>
        <v/>
      </c>
      <c r="C327" s="35" t="str">
        <f t="shared" si="12"/>
        <v/>
      </c>
      <c r="D327" s="36"/>
      <c r="E327" s="37"/>
      <c r="F327" s="38"/>
      <c r="G327" s="39"/>
      <c r="H327" s="38"/>
      <c r="I327" s="37"/>
      <c r="J327" s="37"/>
      <c r="K327" s="37"/>
      <c r="L327" s="37"/>
      <c r="M327" s="38"/>
      <c r="N327" s="38"/>
    </row>
    <row r="328" spans="1:14" ht="20.100000000000001" customHeight="1" x14ac:dyDescent="0.2">
      <c r="A328" s="34">
        <v>326</v>
      </c>
      <c r="B328" s="35" t="str">
        <f t="shared" si="11"/>
        <v/>
      </c>
      <c r="C328" s="35" t="str">
        <f t="shared" si="12"/>
        <v/>
      </c>
      <c r="D328" s="36"/>
      <c r="E328" s="37"/>
      <c r="F328" s="38"/>
      <c r="G328" s="39"/>
      <c r="H328" s="38"/>
      <c r="I328" s="37"/>
      <c r="J328" s="37"/>
      <c r="K328" s="37"/>
      <c r="L328" s="37"/>
      <c r="M328" s="38"/>
      <c r="N328" s="38"/>
    </row>
    <row r="329" spans="1:14" ht="20.100000000000001" customHeight="1" x14ac:dyDescent="0.2">
      <c r="A329" s="34">
        <v>327</v>
      </c>
      <c r="B329" s="35" t="str">
        <f t="shared" si="11"/>
        <v/>
      </c>
      <c r="C329" s="35" t="str">
        <f t="shared" si="12"/>
        <v/>
      </c>
      <c r="D329" s="36"/>
      <c r="E329" s="37"/>
      <c r="F329" s="38"/>
      <c r="G329" s="39"/>
      <c r="H329" s="38"/>
      <c r="I329" s="37"/>
      <c r="J329" s="37"/>
      <c r="K329" s="37"/>
      <c r="L329" s="37"/>
      <c r="M329" s="38"/>
      <c r="N329" s="38"/>
    </row>
    <row r="330" spans="1:14" ht="20.100000000000001" customHeight="1" x14ac:dyDescent="0.2">
      <c r="A330" s="34">
        <v>328</v>
      </c>
      <c r="B330" s="35" t="str">
        <f t="shared" si="11"/>
        <v/>
      </c>
      <c r="C330" s="35" t="str">
        <f t="shared" si="12"/>
        <v/>
      </c>
      <c r="D330" s="36"/>
      <c r="E330" s="37"/>
      <c r="F330" s="38"/>
      <c r="G330" s="39"/>
      <c r="H330" s="38"/>
      <c r="I330" s="37"/>
      <c r="J330" s="37"/>
      <c r="K330" s="37"/>
      <c r="L330" s="37"/>
      <c r="M330" s="38"/>
      <c r="N330" s="38"/>
    </row>
    <row r="331" spans="1:14" ht="20.100000000000001" customHeight="1" x14ac:dyDescent="0.2">
      <c r="A331" s="34">
        <v>329</v>
      </c>
      <c r="B331" s="35" t="str">
        <f t="shared" si="11"/>
        <v/>
      </c>
      <c r="C331" s="35" t="str">
        <f t="shared" si="12"/>
        <v/>
      </c>
      <c r="D331" s="36"/>
      <c r="E331" s="37"/>
      <c r="F331" s="38"/>
      <c r="G331" s="39"/>
      <c r="H331" s="38"/>
      <c r="I331" s="37"/>
      <c r="J331" s="37"/>
      <c r="K331" s="37"/>
      <c r="L331" s="37"/>
      <c r="M331" s="38"/>
      <c r="N331" s="38"/>
    </row>
    <row r="332" spans="1:14" ht="20.100000000000001" customHeight="1" x14ac:dyDescent="0.2">
      <c r="A332" s="34">
        <v>330</v>
      </c>
      <c r="B332" s="35" t="str">
        <f t="shared" si="11"/>
        <v/>
      </c>
      <c r="C332" s="35" t="str">
        <f t="shared" si="12"/>
        <v/>
      </c>
      <c r="D332" s="36"/>
      <c r="E332" s="37"/>
      <c r="F332" s="38"/>
      <c r="G332" s="39"/>
      <c r="H332" s="38"/>
      <c r="I332" s="37"/>
      <c r="J332" s="37"/>
      <c r="K332" s="37"/>
      <c r="L332" s="37"/>
      <c r="M332" s="38"/>
      <c r="N332" s="38"/>
    </row>
    <row r="333" spans="1:14" ht="20.100000000000001" customHeight="1" x14ac:dyDescent="0.2">
      <c r="A333" s="34">
        <v>331</v>
      </c>
      <c r="B333" s="35" t="str">
        <f t="shared" si="11"/>
        <v/>
      </c>
      <c r="C333" s="35" t="str">
        <f t="shared" si="12"/>
        <v/>
      </c>
      <c r="D333" s="36"/>
      <c r="E333" s="37"/>
      <c r="F333" s="38"/>
      <c r="G333" s="39"/>
      <c r="H333" s="38"/>
      <c r="I333" s="37"/>
      <c r="J333" s="37"/>
      <c r="K333" s="37"/>
      <c r="L333" s="37"/>
      <c r="M333" s="38"/>
      <c r="N333" s="38"/>
    </row>
    <row r="334" spans="1:14" ht="20.100000000000001" customHeight="1" x14ac:dyDescent="0.2">
      <c r="A334" s="34">
        <v>332</v>
      </c>
      <c r="B334" s="35" t="str">
        <f t="shared" si="11"/>
        <v/>
      </c>
      <c r="C334" s="35" t="str">
        <f t="shared" si="12"/>
        <v/>
      </c>
      <c r="D334" s="36"/>
      <c r="E334" s="37"/>
      <c r="F334" s="38"/>
      <c r="G334" s="39"/>
      <c r="H334" s="38"/>
      <c r="I334" s="37"/>
      <c r="J334" s="37"/>
      <c r="K334" s="37"/>
      <c r="L334" s="37"/>
      <c r="M334" s="38"/>
      <c r="N334" s="38"/>
    </row>
    <row r="335" spans="1:14" ht="20.100000000000001" customHeight="1" x14ac:dyDescent="0.2">
      <c r="A335" s="34">
        <v>333</v>
      </c>
      <c r="B335" s="35" t="str">
        <f t="shared" si="11"/>
        <v/>
      </c>
      <c r="C335" s="35" t="str">
        <f t="shared" si="12"/>
        <v/>
      </c>
      <c r="D335" s="36"/>
      <c r="E335" s="37"/>
      <c r="F335" s="38"/>
      <c r="G335" s="39"/>
      <c r="H335" s="38"/>
      <c r="I335" s="37"/>
      <c r="J335" s="37"/>
      <c r="K335" s="37"/>
      <c r="L335" s="37"/>
      <c r="M335" s="38"/>
      <c r="N335" s="38"/>
    </row>
    <row r="336" spans="1:14" ht="20.100000000000001" customHeight="1" x14ac:dyDescent="0.2">
      <c r="A336" s="34">
        <v>334</v>
      </c>
      <c r="B336" s="35" t="str">
        <f t="shared" si="11"/>
        <v/>
      </c>
      <c r="C336" s="35" t="str">
        <f t="shared" si="12"/>
        <v/>
      </c>
      <c r="D336" s="36"/>
      <c r="E336" s="37"/>
      <c r="F336" s="38"/>
      <c r="G336" s="39"/>
      <c r="H336" s="38"/>
      <c r="I336" s="37"/>
      <c r="J336" s="37"/>
      <c r="K336" s="37"/>
      <c r="L336" s="37"/>
      <c r="M336" s="38"/>
      <c r="N336" s="38"/>
    </row>
    <row r="337" spans="1:14" ht="20.100000000000001" customHeight="1" x14ac:dyDescent="0.2">
      <c r="A337" s="34">
        <v>335</v>
      </c>
      <c r="B337" s="35" t="str">
        <f t="shared" si="11"/>
        <v/>
      </c>
      <c r="C337" s="35" t="str">
        <f t="shared" si="12"/>
        <v/>
      </c>
      <c r="D337" s="36"/>
      <c r="E337" s="37"/>
      <c r="F337" s="38"/>
      <c r="G337" s="39"/>
      <c r="H337" s="38"/>
      <c r="I337" s="37"/>
      <c r="J337" s="37"/>
      <c r="K337" s="37"/>
      <c r="L337" s="37"/>
      <c r="M337" s="38"/>
      <c r="N337" s="38"/>
    </row>
    <row r="338" spans="1:14" ht="20.100000000000001" customHeight="1" x14ac:dyDescent="0.2">
      <c r="A338" s="34">
        <v>336</v>
      </c>
      <c r="B338" s="35" t="str">
        <f t="shared" si="11"/>
        <v/>
      </c>
      <c r="C338" s="35" t="str">
        <f t="shared" si="12"/>
        <v/>
      </c>
      <c r="D338" s="36"/>
      <c r="E338" s="37"/>
      <c r="F338" s="38"/>
      <c r="G338" s="39"/>
      <c r="H338" s="38"/>
      <c r="I338" s="37"/>
      <c r="J338" s="37"/>
      <c r="K338" s="37"/>
      <c r="L338" s="37"/>
      <c r="M338" s="38"/>
      <c r="N338" s="38"/>
    </row>
    <row r="339" spans="1:14" ht="20.100000000000001" customHeight="1" x14ac:dyDescent="0.2">
      <c r="A339" s="34">
        <v>337</v>
      </c>
      <c r="B339" s="35" t="str">
        <f t="shared" si="11"/>
        <v/>
      </c>
      <c r="C339" s="35" t="str">
        <f t="shared" si="12"/>
        <v/>
      </c>
      <c r="D339" s="36"/>
      <c r="E339" s="37"/>
      <c r="F339" s="38"/>
      <c r="G339" s="39"/>
      <c r="H339" s="38"/>
      <c r="I339" s="37"/>
      <c r="J339" s="37"/>
      <c r="K339" s="37"/>
      <c r="L339" s="37"/>
      <c r="M339" s="38"/>
      <c r="N339" s="38"/>
    </row>
    <row r="340" spans="1:14" ht="20.100000000000001" customHeight="1" x14ac:dyDescent="0.2">
      <c r="A340" s="34">
        <v>338</v>
      </c>
      <c r="B340" s="35" t="str">
        <f t="shared" si="11"/>
        <v/>
      </c>
      <c r="C340" s="35" t="str">
        <f t="shared" si="12"/>
        <v/>
      </c>
      <c r="D340" s="36"/>
      <c r="E340" s="37"/>
      <c r="F340" s="38"/>
      <c r="G340" s="39"/>
      <c r="H340" s="38"/>
      <c r="I340" s="37"/>
      <c r="J340" s="37"/>
      <c r="K340" s="37"/>
      <c r="L340" s="37"/>
      <c r="M340" s="38"/>
      <c r="N340" s="38"/>
    </row>
    <row r="341" spans="1:14" ht="20.100000000000001" customHeight="1" x14ac:dyDescent="0.2">
      <c r="A341" s="34">
        <v>339</v>
      </c>
      <c r="B341" s="35" t="str">
        <f t="shared" si="11"/>
        <v/>
      </c>
      <c r="C341" s="35" t="str">
        <f t="shared" si="12"/>
        <v/>
      </c>
      <c r="D341" s="36"/>
      <c r="E341" s="37"/>
      <c r="F341" s="38"/>
      <c r="G341" s="39"/>
      <c r="H341" s="38"/>
      <c r="I341" s="37"/>
      <c r="J341" s="37"/>
      <c r="K341" s="37"/>
      <c r="L341" s="37"/>
      <c r="M341" s="38"/>
      <c r="N341" s="38"/>
    </row>
    <row r="342" spans="1:14" ht="20.100000000000001" customHeight="1" x14ac:dyDescent="0.2">
      <c r="A342" s="34">
        <v>340</v>
      </c>
      <c r="B342" s="35" t="str">
        <f t="shared" si="11"/>
        <v/>
      </c>
      <c r="C342" s="35" t="str">
        <f t="shared" si="12"/>
        <v/>
      </c>
      <c r="D342" s="36"/>
      <c r="E342" s="37"/>
      <c r="F342" s="38"/>
      <c r="G342" s="39"/>
      <c r="H342" s="38"/>
      <c r="I342" s="37"/>
      <c r="J342" s="37"/>
      <c r="K342" s="37"/>
      <c r="L342" s="37"/>
      <c r="M342" s="38"/>
      <c r="N342" s="38"/>
    </row>
    <row r="343" spans="1:14" ht="20.100000000000001" customHeight="1" x14ac:dyDescent="0.2">
      <c r="A343" s="34">
        <v>341</v>
      </c>
      <c r="B343" s="35" t="str">
        <f t="shared" si="11"/>
        <v/>
      </c>
      <c r="C343" s="35" t="str">
        <f t="shared" si="12"/>
        <v/>
      </c>
      <c r="D343" s="36"/>
      <c r="E343" s="37"/>
      <c r="F343" s="38"/>
      <c r="G343" s="39"/>
      <c r="H343" s="38"/>
      <c r="I343" s="37"/>
      <c r="J343" s="37"/>
      <c r="K343" s="37"/>
      <c r="L343" s="37"/>
      <c r="M343" s="38"/>
      <c r="N343" s="38"/>
    </row>
    <row r="344" spans="1:14" ht="20.100000000000001" customHeight="1" x14ac:dyDescent="0.2">
      <c r="A344" s="34">
        <v>342</v>
      </c>
      <c r="B344" s="35" t="str">
        <f t="shared" si="11"/>
        <v/>
      </c>
      <c r="C344" s="35" t="str">
        <f t="shared" si="12"/>
        <v/>
      </c>
      <c r="D344" s="36"/>
      <c r="E344" s="37"/>
      <c r="F344" s="38"/>
      <c r="G344" s="39"/>
      <c r="H344" s="38"/>
      <c r="I344" s="37"/>
      <c r="J344" s="37"/>
      <c r="K344" s="37"/>
      <c r="L344" s="37"/>
      <c r="M344" s="38"/>
      <c r="N344" s="38"/>
    </row>
    <row r="345" spans="1:14" ht="20.100000000000001" customHeight="1" x14ac:dyDescent="0.2">
      <c r="A345" s="34">
        <v>343</v>
      </c>
      <c r="B345" s="35" t="str">
        <f t="shared" si="11"/>
        <v/>
      </c>
      <c r="C345" s="35" t="str">
        <f t="shared" si="12"/>
        <v/>
      </c>
      <c r="D345" s="36"/>
      <c r="E345" s="37"/>
      <c r="F345" s="38"/>
      <c r="G345" s="39"/>
      <c r="H345" s="38"/>
      <c r="I345" s="37"/>
      <c r="J345" s="37"/>
      <c r="K345" s="37"/>
      <c r="L345" s="37"/>
      <c r="M345" s="38"/>
      <c r="N345" s="38"/>
    </row>
    <row r="346" spans="1:14" ht="20.100000000000001" customHeight="1" x14ac:dyDescent="0.2">
      <c r="A346" s="34">
        <v>344</v>
      </c>
      <c r="B346" s="35" t="str">
        <f t="shared" si="11"/>
        <v/>
      </c>
      <c r="C346" s="35" t="str">
        <f t="shared" si="12"/>
        <v/>
      </c>
      <c r="D346" s="36"/>
      <c r="E346" s="37"/>
      <c r="F346" s="38"/>
      <c r="G346" s="39"/>
      <c r="H346" s="38"/>
      <c r="I346" s="37"/>
      <c r="J346" s="37"/>
      <c r="K346" s="37"/>
      <c r="L346" s="37"/>
      <c r="M346" s="38"/>
      <c r="N346" s="38"/>
    </row>
    <row r="347" spans="1:14" ht="20.100000000000001" customHeight="1" x14ac:dyDescent="0.2">
      <c r="A347" s="34">
        <v>345</v>
      </c>
      <c r="B347" s="35" t="str">
        <f t="shared" si="11"/>
        <v/>
      </c>
      <c r="C347" s="35" t="str">
        <f t="shared" si="12"/>
        <v/>
      </c>
      <c r="D347" s="36"/>
      <c r="E347" s="37"/>
      <c r="F347" s="38"/>
      <c r="G347" s="39"/>
      <c r="H347" s="38"/>
      <c r="I347" s="37"/>
      <c r="J347" s="37"/>
      <c r="K347" s="37"/>
      <c r="L347" s="37"/>
      <c r="M347" s="38"/>
      <c r="N347" s="38"/>
    </row>
    <row r="348" spans="1:14" ht="20.100000000000001" customHeight="1" x14ac:dyDescent="0.2">
      <c r="A348" s="34">
        <v>346</v>
      </c>
      <c r="B348" s="35" t="str">
        <f t="shared" si="11"/>
        <v/>
      </c>
      <c r="C348" s="35" t="str">
        <f t="shared" si="12"/>
        <v/>
      </c>
      <c r="D348" s="36"/>
      <c r="E348" s="37"/>
      <c r="F348" s="38"/>
      <c r="G348" s="39"/>
      <c r="H348" s="38"/>
      <c r="I348" s="37"/>
      <c r="J348" s="37"/>
      <c r="K348" s="37"/>
      <c r="L348" s="37"/>
      <c r="M348" s="38"/>
      <c r="N348" s="38"/>
    </row>
    <row r="349" spans="1:14" ht="20.100000000000001" customHeight="1" x14ac:dyDescent="0.2">
      <c r="A349" s="34">
        <v>347</v>
      </c>
      <c r="B349" s="35" t="str">
        <f t="shared" si="11"/>
        <v/>
      </c>
      <c r="C349" s="35" t="str">
        <f t="shared" si="12"/>
        <v/>
      </c>
      <c r="D349" s="36"/>
      <c r="E349" s="37"/>
      <c r="F349" s="38"/>
      <c r="G349" s="39"/>
      <c r="H349" s="38"/>
      <c r="I349" s="37"/>
      <c r="J349" s="37"/>
      <c r="K349" s="37"/>
      <c r="L349" s="37"/>
      <c r="M349" s="38"/>
      <c r="N349" s="38"/>
    </row>
    <row r="350" spans="1:14" ht="20.100000000000001" customHeight="1" x14ac:dyDescent="0.2">
      <c r="A350" s="34">
        <v>348</v>
      </c>
      <c r="B350" s="35" t="str">
        <f t="shared" si="11"/>
        <v/>
      </c>
      <c r="C350" s="35" t="str">
        <f t="shared" si="12"/>
        <v/>
      </c>
      <c r="D350" s="36"/>
      <c r="E350" s="37"/>
      <c r="F350" s="38"/>
      <c r="G350" s="39"/>
      <c r="H350" s="38"/>
      <c r="I350" s="37"/>
      <c r="J350" s="37"/>
      <c r="K350" s="37"/>
      <c r="L350" s="37"/>
      <c r="M350" s="38"/>
      <c r="N350" s="38"/>
    </row>
    <row r="351" spans="1:14" ht="20.100000000000001" customHeight="1" x14ac:dyDescent="0.2">
      <c r="A351" s="34">
        <v>349</v>
      </c>
      <c r="B351" s="35" t="str">
        <f t="shared" si="11"/>
        <v/>
      </c>
      <c r="C351" s="35" t="str">
        <f t="shared" si="12"/>
        <v/>
      </c>
      <c r="D351" s="36"/>
      <c r="E351" s="37"/>
      <c r="F351" s="38"/>
      <c r="G351" s="39"/>
      <c r="H351" s="38"/>
      <c r="I351" s="37"/>
      <c r="J351" s="37"/>
      <c r="K351" s="37"/>
      <c r="L351" s="37"/>
      <c r="M351" s="38"/>
      <c r="N351" s="38"/>
    </row>
    <row r="352" spans="1:14" ht="20.100000000000001" customHeight="1" x14ac:dyDescent="0.2">
      <c r="A352" s="34">
        <v>350</v>
      </c>
      <c r="B352" s="35" t="str">
        <f t="shared" si="11"/>
        <v/>
      </c>
      <c r="C352" s="35" t="str">
        <f t="shared" si="12"/>
        <v/>
      </c>
      <c r="D352" s="36"/>
      <c r="E352" s="37"/>
      <c r="F352" s="38"/>
      <c r="G352" s="39"/>
      <c r="H352" s="38"/>
      <c r="I352" s="37"/>
      <c r="J352" s="37"/>
      <c r="K352" s="37"/>
      <c r="L352" s="37"/>
      <c r="M352" s="38"/>
      <c r="N352" s="38"/>
    </row>
    <row r="353" spans="1:14" ht="20.100000000000001" customHeight="1" x14ac:dyDescent="0.2">
      <c r="A353" s="34">
        <v>351</v>
      </c>
      <c r="B353" s="35" t="str">
        <f t="shared" si="11"/>
        <v/>
      </c>
      <c r="C353" s="35" t="str">
        <f t="shared" si="12"/>
        <v/>
      </c>
      <c r="D353" s="36"/>
      <c r="E353" s="37"/>
      <c r="F353" s="38"/>
      <c r="G353" s="39"/>
      <c r="H353" s="38"/>
      <c r="I353" s="37"/>
      <c r="J353" s="37"/>
      <c r="K353" s="37"/>
      <c r="L353" s="37"/>
      <c r="M353" s="38"/>
      <c r="N353" s="38"/>
    </row>
    <row r="354" spans="1:14" ht="20.100000000000001" customHeight="1" x14ac:dyDescent="0.2">
      <c r="A354" s="34">
        <v>352</v>
      </c>
      <c r="B354" s="35" t="str">
        <f t="shared" si="11"/>
        <v/>
      </c>
      <c r="C354" s="35" t="str">
        <f t="shared" si="12"/>
        <v/>
      </c>
      <c r="D354" s="36"/>
      <c r="E354" s="37"/>
      <c r="F354" s="38"/>
      <c r="G354" s="39"/>
      <c r="H354" s="38"/>
      <c r="I354" s="37"/>
      <c r="J354" s="37"/>
      <c r="K354" s="37"/>
      <c r="L354" s="37"/>
      <c r="M354" s="38"/>
      <c r="N354" s="38"/>
    </row>
    <row r="355" spans="1:14" ht="20.100000000000001" customHeight="1" x14ac:dyDescent="0.2">
      <c r="A355" s="34">
        <v>353</v>
      </c>
      <c r="B355" s="35" t="str">
        <f t="shared" si="11"/>
        <v/>
      </c>
      <c r="C355" s="35" t="str">
        <f t="shared" si="12"/>
        <v/>
      </c>
      <c r="D355" s="36"/>
      <c r="E355" s="37"/>
      <c r="F355" s="38"/>
      <c r="G355" s="39"/>
      <c r="H355" s="38"/>
      <c r="I355" s="37"/>
      <c r="J355" s="37"/>
      <c r="K355" s="37"/>
      <c r="L355" s="37"/>
      <c r="M355" s="38"/>
      <c r="N355" s="38"/>
    </row>
    <row r="356" spans="1:14" ht="20.100000000000001" customHeight="1" x14ac:dyDescent="0.2">
      <c r="A356" s="34">
        <v>354</v>
      </c>
      <c r="B356" s="35" t="str">
        <f t="shared" si="11"/>
        <v/>
      </c>
      <c r="C356" s="35" t="str">
        <f t="shared" si="12"/>
        <v/>
      </c>
      <c r="D356" s="36"/>
      <c r="E356" s="37"/>
      <c r="F356" s="38"/>
      <c r="G356" s="39"/>
      <c r="H356" s="38"/>
      <c r="I356" s="37"/>
      <c r="J356" s="37"/>
      <c r="K356" s="37"/>
      <c r="L356" s="37"/>
      <c r="M356" s="38"/>
      <c r="N356" s="38"/>
    </row>
    <row r="357" spans="1:14" ht="20.100000000000001" customHeight="1" x14ac:dyDescent="0.2">
      <c r="A357" s="34">
        <v>355</v>
      </c>
      <c r="B357" s="35" t="str">
        <f t="shared" si="11"/>
        <v/>
      </c>
      <c r="C357" s="35" t="str">
        <f t="shared" si="12"/>
        <v/>
      </c>
      <c r="D357" s="36"/>
      <c r="E357" s="37"/>
      <c r="F357" s="38"/>
      <c r="G357" s="39"/>
      <c r="H357" s="38"/>
      <c r="I357" s="37"/>
      <c r="J357" s="37"/>
      <c r="K357" s="37"/>
      <c r="L357" s="37"/>
      <c r="M357" s="38"/>
      <c r="N357" s="38"/>
    </row>
    <row r="358" spans="1:14" ht="20.100000000000001" customHeight="1" x14ac:dyDescent="0.2">
      <c r="A358" s="34">
        <v>356</v>
      </c>
      <c r="B358" s="35" t="str">
        <f t="shared" si="11"/>
        <v/>
      </c>
      <c r="C358" s="35" t="str">
        <f t="shared" si="12"/>
        <v/>
      </c>
      <c r="D358" s="36"/>
      <c r="E358" s="37"/>
      <c r="F358" s="38"/>
      <c r="G358" s="39"/>
      <c r="H358" s="38"/>
      <c r="I358" s="37"/>
      <c r="J358" s="37"/>
      <c r="K358" s="37"/>
      <c r="L358" s="37"/>
      <c r="M358" s="38"/>
      <c r="N358" s="38"/>
    </row>
    <row r="359" spans="1:14" ht="20.100000000000001" customHeight="1" x14ac:dyDescent="0.2">
      <c r="A359" s="34">
        <v>357</v>
      </c>
      <c r="B359" s="35" t="str">
        <f t="shared" si="11"/>
        <v/>
      </c>
      <c r="C359" s="35" t="str">
        <f t="shared" si="12"/>
        <v/>
      </c>
      <c r="D359" s="36"/>
      <c r="E359" s="37"/>
      <c r="F359" s="38"/>
      <c r="G359" s="39"/>
      <c r="H359" s="38"/>
      <c r="I359" s="37"/>
      <c r="J359" s="37"/>
      <c r="K359" s="37"/>
      <c r="L359" s="37"/>
      <c r="M359" s="38"/>
      <c r="N359" s="38"/>
    </row>
    <row r="360" spans="1:14" ht="20.100000000000001" customHeight="1" x14ac:dyDescent="0.2">
      <c r="A360" s="34">
        <v>358</v>
      </c>
      <c r="B360" s="35" t="str">
        <f t="shared" si="11"/>
        <v/>
      </c>
      <c r="C360" s="35" t="str">
        <f t="shared" si="12"/>
        <v/>
      </c>
      <c r="D360" s="36"/>
      <c r="E360" s="37"/>
      <c r="F360" s="38"/>
      <c r="G360" s="39"/>
      <c r="H360" s="38"/>
      <c r="I360" s="37"/>
      <c r="J360" s="37"/>
      <c r="K360" s="37"/>
      <c r="L360" s="37"/>
      <c r="M360" s="38"/>
      <c r="N360" s="38"/>
    </row>
    <row r="361" spans="1:14" ht="20.100000000000001" customHeight="1" x14ac:dyDescent="0.2">
      <c r="A361" s="34">
        <v>359</v>
      </c>
      <c r="B361" s="35" t="str">
        <f t="shared" si="11"/>
        <v/>
      </c>
      <c r="C361" s="35" t="str">
        <f t="shared" si="12"/>
        <v/>
      </c>
      <c r="D361" s="36"/>
      <c r="E361" s="37"/>
      <c r="F361" s="38"/>
      <c r="G361" s="39"/>
      <c r="H361" s="38"/>
      <c r="I361" s="37"/>
      <c r="J361" s="37"/>
      <c r="K361" s="37"/>
      <c r="L361" s="37"/>
      <c r="M361" s="38"/>
      <c r="N361" s="38"/>
    </row>
    <row r="362" spans="1:14" ht="20.100000000000001" customHeight="1" x14ac:dyDescent="0.2">
      <c r="A362" s="34">
        <v>360</v>
      </c>
      <c r="B362" s="35" t="str">
        <f t="shared" si="11"/>
        <v/>
      </c>
      <c r="C362" s="35" t="str">
        <f t="shared" si="12"/>
        <v/>
      </c>
      <c r="D362" s="36"/>
      <c r="E362" s="37"/>
      <c r="F362" s="38"/>
      <c r="G362" s="39"/>
      <c r="H362" s="38"/>
      <c r="I362" s="37"/>
      <c r="J362" s="37"/>
      <c r="K362" s="37"/>
      <c r="L362" s="37"/>
      <c r="M362" s="38"/>
      <c r="N362" s="38"/>
    </row>
    <row r="363" spans="1:14" ht="20.100000000000001" customHeight="1" x14ac:dyDescent="0.2">
      <c r="A363" s="34">
        <v>361</v>
      </c>
      <c r="B363" s="35" t="str">
        <f t="shared" si="11"/>
        <v/>
      </c>
      <c r="C363" s="35" t="str">
        <f t="shared" si="12"/>
        <v/>
      </c>
      <c r="D363" s="36"/>
      <c r="E363" s="37"/>
      <c r="F363" s="38"/>
      <c r="G363" s="39"/>
      <c r="H363" s="38"/>
      <c r="I363" s="37"/>
      <c r="J363" s="37"/>
      <c r="K363" s="37"/>
      <c r="L363" s="37"/>
      <c r="M363" s="38"/>
      <c r="N363" s="38"/>
    </row>
    <row r="364" spans="1:14" ht="20.100000000000001" customHeight="1" x14ac:dyDescent="0.2">
      <c r="A364" s="34">
        <v>362</v>
      </c>
      <c r="B364" s="35" t="str">
        <f t="shared" si="11"/>
        <v/>
      </c>
      <c r="C364" s="35" t="str">
        <f t="shared" si="12"/>
        <v/>
      </c>
      <c r="D364" s="36"/>
      <c r="E364" s="37"/>
      <c r="F364" s="38"/>
      <c r="G364" s="39"/>
      <c r="H364" s="38"/>
      <c r="I364" s="37"/>
      <c r="J364" s="37"/>
      <c r="K364" s="37"/>
      <c r="L364" s="37"/>
      <c r="M364" s="38"/>
      <c r="N364" s="38"/>
    </row>
    <row r="365" spans="1:14" ht="20.100000000000001" customHeight="1" x14ac:dyDescent="0.2">
      <c r="A365" s="34">
        <v>363</v>
      </c>
      <c r="B365" s="35" t="str">
        <f t="shared" si="11"/>
        <v/>
      </c>
      <c r="C365" s="35" t="str">
        <f t="shared" si="12"/>
        <v/>
      </c>
      <c r="D365" s="36"/>
      <c r="E365" s="37"/>
      <c r="F365" s="38"/>
      <c r="G365" s="39"/>
      <c r="H365" s="38"/>
      <c r="I365" s="37"/>
      <c r="J365" s="37"/>
      <c r="K365" s="37"/>
      <c r="L365" s="37"/>
      <c r="M365" s="38"/>
      <c r="N365" s="38"/>
    </row>
    <row r="366" spans="1:14" ht="20.100000000000001" customHeight="1" x14ac:dyDescent="0.2">
      <c r="A366" s="34">
        <v>364</v>
      </c>
      <c r="B366" s="35" t="str">
        <f t="shared" si="11"/>
        <v/>
      </c>
      <c r="C366" s="35" t="str">
        <f t="shared" si="12"/>
        <v/>
      </c>
      <c r="D366" s="36"/>
      <c r="E366" s="37"/>
      <c r="F366" s="38"/>
      <c r="G366" s="39"/>
      <c r="H366" s="38"/>
      <c r="I366" s="37"/>
      <c r="J366" s="37"/>
      <c r="K366" s="37"/>
      <c r="L366" s="37"/>
      <c r="M366" s="38"/>
      <c r="N366" s="38"/>
    </row>
    <row r="367" spans="1:14" ht="20.100000000000001" customHeight="1" x14ac:dyDescent="0.2">
      <c r="A367" s="34">
        <v>365</v>
      </c>
      <c r="B367" s="35" t="str">
        <f t="shared" si="11"/>
        <v/>
      </c>
      <c r="C367" s="35" t="str">
        <f t="shared" si="12"/>
        <v/>
      </c>
      <c r="D367" s="36"/>
      <c r="E367" s="37"/>
      <c r="F367" s="38"/>
      <c r="G367" s="39"/>
      <c r="H367" s="38"/>
      <c r="I367" s="37"/>
      <c r="J367" s="37"/>
      <c r="K367" s="37"/>
      <c r="L367" s="37"/>
      <c r="M367" s="38"/>
      <c r="N367" s="38"/>
    </row>
    <row r="368" spans="1:14" ht="20.100000000000001" customHeight="1" x14ac:dyDescent="0.2">
      <c r="A368" s="34">
        <v>366</v>
      </c>
      <c r="B368" s="35" t="str">
        <f t="shared" si="11"/>
        <v/>
      </c>
      <c r="C368" s="35" t="str">
        <f t="shared" si="12"/>
        <v/>
      </c>
      <c r="D368" s="36"/>
      <c r="E368" s="37"/>
      <c r="F368" s="38"/>
      <c r="G368" s="39"/>
      <c r="H368" s="38"/>
      <c r="I368" s="37"/>
      <c r="J368" s="37"/>
      <c r="K368" s="37"/>
      <c r="L368" s="37"/>
      <c r="M368" s="38"/>
      <c r="N368" s="38"/>
    </row>
    <row r="369" spans="1:14" ht="20.100000000000001" customHeight="1" x14ac:dyDescent="0.2">
      <c r="A369" s="34">
        <v>367</v>
      </c>
      <c r="B369" s="35" t="str">
        <f t="shared" si="11"/>
        <v/>
      </c>
      <c r="C369" s="35" t="str">
        <f t="shared" si="12"/>
        <v/>
      </c>
      <c r="D369" s="36"/>
      <c r="E369" s="37"/>
      <c r="F369" s="38"/>
      <c r="G369" s="39"/>
      <c r="H369" s="38"/>
      <c r="I369" s="37"/>
      <c r="J369" s="37"/>
      <c r="K369" s="37"/>
      <c r="L369" s="37"/>
      <c r="M369" s="38"/>
      <c r="N369" s="38"/>
    </row>
    <row r="370" spans="1:14" ht="20.100000000000001" customHeight="1" x14ac:dyDescent="0.2">
      <c r="A370" s="34">
        <v>368</v>
      </c>
      <c r="B370" s="35" t="str">
        <f t="shared" si="11"/>
        <v/>
      </c>
      <c r="C370" s="35" t="str">
        <f t="shared" si="12"/>
        <v/>
      </c>
      <c r="D370" s="36"/>
      <c r="E370" s="37"/>
      <c r="F370" s="38"/>
      <c r="G370" s="39"/>
      <c r="H370" s="38"/>
      <c r="I370" s="37"/>
      <c r="J370" s="37"/>
      <c r="K370" s="37"/>
      <c r="L370" s="37"/>
      <c r="M370" s="38"/>
      <c r="N370" s="38"/>
    </row>
    <row r="371" spans="1:14" ht="20.100000000000001" customHeight="1" x14ac:dyDescent="0.2">
      <c r="A371" s="34">
        <v>369</v>
      </c>
      <c r="B371" s="35" t="str">
        <f t="shared" si="11"/>
        <v/>
      </c>
      <c r="C371" s="35" t="str">
        <f t="shared" si="12"/>
        <v/>
      </c>
      <c r="D371" s="36"/>
      <c r="E371" s="37"/>
      <c r="F371" s="38"/>
      <c r="G371" s="39"/>
      <c r="H371" s="38"/>
      <c r="I371" s="37"/>
      <c r="J371" s="37"/>
      <c r="K371" s="37"/>
      <c r="L371" s="37"/>
      <c r="M371" s="38"/>
      <c r="N371" s="38"/>
    </row>
    <row r="372" spans="1:14" ht="20.100000000000001" customHeight="1" x14ac:dyDescent="0.2">
      <c r="A372" s="34">
        <v>370</v>
      </c>
      <c r="B372" s="35" t="str">
        <f t="shared" si="11"/>
        <v/>
      </c>
      <c r="C372" s="35" t="str">
        <f t="shared" si="12"/>
        <v/>
      </c>
      <c r="D372" s="36"/>
      <c r="E372" s="37"/>
      <c r="F372" s="38"/>
      <c r="G372" s="39"/>
      <c r="H372" s="38"/>
      <c r="I372" s="37"/>
      <c r="J372" s="37"/>
      <c r="K372" s="37"/>
      <c r="L372" s="37"/>
      <c r="M372" s="38"/>
      <c r="N372" s="38"/>
    </row>
    <row r="373" spans="1:14" ht="20.100000000000001" customHeight="1" x14ac:dyDescent="0.2">
      <c r="A373" s="34">
        <v>371</v>
      </c>
      <c r="B373" s="35" t="str">
        <f t="shared" si="11"/>
        <v/>
      </c>
      <c r="C373" s="35" t="str">
        <f t="shared" si="12"/>
        <v/>
      </c>
      <c r="D373" s="36"/>
      <c r="E373" s="37"/>
      <c r="F373" s="38"/>
      <c r="G373" s="39"/>
      <c r="H373" s="38"/>
      <c r="I373" s="37"/>
      <c r="J373" s="37"/>
      <c r="K373" s="37"/>
      <c r="L373" s="37"/>
      <c r="M373" s="38"/>
      <c r="N373" s="38"/>
    </row>
    <row r="374" spans="1:14" ht="20.100000000000001" customHeight="1" x14ac:dyDescent="0.2">
      <c r="A374" s="34">
        <v>372</v>
      </c>
      <c r="B374" s="35" t="str">
        <f t="shared" si="11"/>
        <v/>
      </c>
      <c r="C374" s="35" t="str">
        <f t="shared" si="12"/>
        <v/>
      </c>
      <c r="D374" s="36"/>
      <c r="E374" s="37"/>
      <c r="F374" s="38"/>
      <c r="G374" s="39"/>
      <c r="H374" s="38"/>
      <c r="I374" s="37"/>
      <c r="J374" s="37"/>
      <c r="K374" s="37"/>
      <c r="L374" s="37"/>
      <c r="M374" s="38"/>
      <c r="N374" s="38"/>
    </row>
    <row r="375" spans="1:14" ht="20.100000000000001" customHeight="1" x14ac:dyDescent="0.2">
      <c r="A375" s="34">
        <v>373</v>
      </c>
      <c r="B375" s="35" t="str">
        <f t="shared" si="11"/>
        <v/>
      </c>
      <c r="C375" s="35" t="str">
        <f t="shared" si="12"/>
        <v/>
      </c>
      <c r="D375" s="36"/>
      <c r="E375" s="37"/>
      <c r="F375" s="38"/>
      <c r="G375" s="39"/>
      <c r="H375" s="38"/>
      <c r="I375" s="37"/>
      <c r="J375" s="37"/>
      <c r="K375" s="37"/>
      <c r="L375" s="37"/>
      <c r="M375" s="38"/>
      <c r="N375" s="38"/>
    </row>
    <row r="376" spans="1:14" ht="20.100000000000001" customHeight="1" x14ac:dyDescent="0.2">
      <c r="A376" s="34">
        <v>374</v>
      </c>
      <c r="B376" s="35" t="str">
        <f t="shared" si="11"/>
        <v/>
      </c>
      <c r="C376" s="35" t="str">
        <f t="shared" si="12"/>
        <v/>
      </c>
      <c r="D376" s="36"/>
      <c r="E376" s="37"/>
      <c r="F376" s="38"/>
      <c r="G376" s="39"/>
      <c r="H376" s="38"/>
      <c r="I376" s="37"/>
      <c r="J376" s="37"/>
      <c r="K376" s="37"/>
      <c r="L376" s="37"/>
      <c r="M376" s="38"/>
      <c r="N376" s="38"/>
    </row>
    <row r="377" spans="1:14" ht="20.100000000000001" customHeight="1" x14ac:dyDescent="0.2">
      <c r="A377" s="34">
        <v>375</v>
      </c>
      <c r="B377" s="35" t="str">
        <f t="shared" si="11"/>
        <v/>
      </c>
      <c r="C377" s="35" t="str">
        <f t="shared" si="12"/>
        <v/>
      </c>
      <c r="D377" s="36"/>
      <c r="E377" s="37"/>
      <c r="F377" s="38"/>
      <c r="G377" s="39"/>
      <c r="H377" s="38"/>
      <c r="I377" s="37"/>
      <c r="J377" s="37"/>
      <c r="K377" s="37"/>
      <c r="L377" s="37"/>
      <c r="M377" s="38"/>
      <c r="N377" s="38"/>
    </row>
    <row r="378" spans="1:14" ht="20.100000000000001" customHeight="1" x14ac:dyDescent="0.2">
      <c r="A378" s="34">
        <v>376</v>
      </c>
      <c r="B378" s="35" t="str">
        <f t="shared" si="11"/>
        <v/>
      </c>
      <c r="C378" s="35" t="str">
        <f t="shared" si="12"/>
        <v/>
      </c>
      <c r="D378" s="36"/>
      <c r="E378" s="37"/>
      <c r="F378" s="38"/>
      <c r="G378" s="39"/>
      <c r="H378" s="38"/>
      <c r="I378" s="37"/>
      <c r="J378" s="37"/>
      <c r="K378" s="37"/>
      <c r="L378" s="37"/>
      <c r="M378" s="38"/>
      <c r="N378" s="38"/>
    </row>
    <row r="379" spans="1:14" ht="20.100000000000001" customHeight="1" x14ac:dyDescent="0.2">
      <c r="A379" s="34">
        <v>377</v>
      </c>
      <c r="B379" s="35" t="str">
        <f t="shared" si="11"/>
        <v/>
      </c>
      <c r="C379" s="35" t="str">
        <f t="shared" si="12"/>
        <v/>
      </c>
      <c r="D379" s="36"/>
      <c r="E379" s="37"/>
      <c r="F379" s="38"/>
      <c r="G379" s="39"/>
      <c r="H379" s="38"/>
      <c r="I379" s="37"/>
      <c r="J379" s="37"/>
      <c r="K379" s="37"/>
      <c r="L379" s="37"/>
      <c r="M379" s="38"/>
      <c r="N379" s="38"/>
    </row>
    <row r="380" spans="1:14" ht="20.100000000000001" customHeight="1" x14ac:dyDescent="0.2">
      <c r="A380" s="34">
        <v>378</v>
      </c>
      <c r="B380" s="35" t="str">
        <f t="shared" si="11"/>
        <v/>
      </c>
      <c r="C380" s="35" t="str">
        <f t="shared" si="12"/>
        <v/>
      </c>
      <c r="D380" s="36"/>
      <c r="E380" s="37"/>
      <c r="F380" s="38"/>
      <c r="G380" s="39"/>
      <c r="H380" s="38"/>
      <c r="I380" s="37"/>
      <c r="J380" s="37"/>
      <c r="K380" s="37"/>
      <c r="L380" s="37"/>
      <c r="M380" s="38"/>
      <c r="N380" s="38"/>
    </row>
    <row r="381" spans="1:14" ht="20.100000000000001" customHeight="1" x14ac:dyDescent="0.2">
      <c r="A381" s="34">
        <v>379</v>
      </c>
      <c r="B381" s="35" t="str">
        <f t="shared" si="11"/>
        <v/>
      </c>
      <c r="C381" s="35" t="str">
        <f t="shared" si="12"/>
        <v/>
      </c>
      <c r="D381" s="36"/>
      <c r="E381" s="37"/>
      <c r="F381" s="38"/>
      <c r="G381" s="39"/>
      <c r="H381" s="38"/>
      <c r="I381" s="37"/>
      <c r="J381" s="37"/>
      <c r="K381" s="37"/>
      <c r="L381" s="37"/>
      <c r="M381" s="38"/>
      <c r="N381" s="38"/>
    </row>
    <row r="382" spans="1:14" ht="20.100000000000001" customHeight="1" x14ac:dyDescent="0.2">
      <c r="A382" s="34">
        <v>380</v>
      </c>
      <c r="B382" s="35" t="str">
        <f t="shared" si="11"/>
        <v/>
      </c>
      <c r="C382" s="35" t="str">
        <f t="shared" si="12"/>
        <v/>
      </c>
      <c r="D382" s="36"/>
      <c r="E382" s="37"/>
      <c r="F382" s="38"/>
      <c r="G382" s="39"/>
      <c r="H382" s="38"/>
      <c r="I382" s="37"/>
      <c r="J382" s="37"/>
      <c r="K382" s="37"/>
      <c r="L382" s="37"/>
      <c r="M382" s="38"/>
      <c r="N382" s="38"/>
    </row>
    <row r="383" spans="1:14" ht="20.100000000000001" customHeight="1" x14ac:dyDescent="0.2">
      <c r="A383" s="34">
        <v>381</v>
      </c>
      <c r="B383" s="35" t="str">
        <f t="shared" si="11"/>
        <v/>
      </c>
      <c r="C383" s="35" t="str">
        <f t="shared" si="12"/>
        <v/>
      </c>
      <c r="D383" s="36"/>
      <c r="E383" s="37"/>
      <c r="F383" s="38"/>
      <c r="G383" s="39"/>
      <c r="H383" s="38"/>
      <c r="I383" s="37"/>
      <c r="J383" s="37"/>
      <c r="K383" s="37"/>
      <c r="L383" s="37"/>
      <c r="M383" s="38"/>
      <c r="N383" s="38"/>
    </row>
    <row r="384" spans="1:14" ht="20.100000000000001" customHeight="1" x14ac:dyDescent="0.2">
      <c r="A384" s="34">
        <v>382</v>
      </c>
      <c r="B384" s="35" t="str">
        <f t="shared" si="11"/>
        <v/>
      </c>
      <c r="C384" s="35" t="str">
        <f t="shared" si="12"/>
        <v/>
      </c>
      <c r="D384" s="36"/>
      <c r="E384" s="37"/>
      <c r="F384" s="38"/>
      <c r="G384" s="39"/>
      <c r="H384" s="38"/>
      <c r="I384" s="37"/>
      <c r="J384" s="37"/>
      <c r="K384" s="37"/>
      <c r="L384" s="37"/>
      <c r="M384" s="38"/>
      <c r="N384" s="38"/>
    </row>
    <row r="385" spans="1:14" ht="20.100000000000001" customHeight="1" x14ac:dyDescent="0.2">
      <c r="A385" s="34">
        <v>383</v>
      </c>
      <c r="B385" s="35" t="str">
        <f t="shared" si="11"/>
        <v/>
      </c>
      <c r="C385" s="35" t="str">
        <f t="shared" si="12"/>
        <v/>
      </c>
      <c r="D385" s="36"/>
      <c r="E385" s="37"/>
      <c r="F385" s="38"/>
      <c r="G385" s="39"/>
      <c r="H385" s="38"/>
      <c r="I385" s="37"/>
      <c r="J385" s="37"/>
      <c r="K385" s="37"/>
      <c r="L385" s="37"/>
      <c r="M385" s="38"/>
      <c r="N385" s="38"/>
    </row>
    <row r="386" spans="1:14" ht="20.100000000000001" customHeight="1" x14ac:dyDescent="0.2">
      <c r="A386" s="34">
        <v>384</v>
      </c>
      <c r="B386" s="35" t="str">
        <f t="shared" si="11"/>
        <v/>
      </c>
      <c r="C386" s="35" t="str">
        <f t="shared" si="12"/>
        <v/>
      </c>
      <c r="D386" s="36"/>
      <c r="E386" s="37"/>
      <c r="F386" s="38"/>
      <c r="G386" s="39"/>
      <c r="H386" s="38"/>
      <c r="I386" s="37"/>
      <c r="J386" s="37"/>
      <c r="K386" s="37"/>
      <c r="L386" s="37"/>
      <c r="M386" s="38"/>
      <c r="N386" s="38"/>
    </row>
    <row r="387" spans="1:14" ht="20.100000000000001" customHeight="1" x14ac:dyDescent="0.2">
      <c r="A387" s="34">
        <v>385</v>
      </c>
      <c r="B387" s="35" t="str">
        <f t="shared" si="11"/>
        <v/>
      </c>
      <c r="C387" s="35" t="str">
        <f t="shared" si="12"/>
        <v/>
      </c>
      <c r="D387" s="36"/>
      <c r="E387" s="37"/>
      <c r="F387" s="38"/>
      <c r="G387" s="39"/>
      <c r="H387" s="38"/>
      <c r="I387" s="37"/>
      <c r="J387" s="37"/>
      <c r="K387" s="37"/>
      <c r="L387" s="37"/>
      <c r="M387" s="38"/>
      <c r="N387" s="38"/>
    </row>
    <row r="388" spans="1:14" ht="20.100000000000001" customHeight="1" x14ac:dyDescent="0.2">
      <c r="A388" s="34">
        <v>386</v>
      </c>
      <c r="B388" s="35" t="str">
        <f t="shared" ref="B388:B402" si="13">IF(D388&lt;&gt;"",YEAR(D388),"")</f>
        <v/>
      </c>
      <c r="C388" s="35" t="str">
        <f t="shared" ref="C388:C402" si="14">IF(D388&lt;&gt;"",MONTH(D388),"")</f>
        <v/>
      </c>
      <c r="D388" s="36"/>
      <c r="E388" s="37"/>
      <c r="F388" s="38"/>
      <c r="G388" s="39"/>
      <c r="H388" s="38"/>
      <c r="I388" s="37"/>
      <c r="J388" s="37"/>
      <c r="K388" s="37"/>
      <c r="L388" s="37"/>
      <c r="M388" s="38"/>
      <c r="N388" s="38"/>
    </row>
    <row r="389" spans="1:14" ht="20.100000000000001" customHeight="1" x14ac:dyDescent="0.2">
      <c r="A389" s="34">
        <v>387</v>
      </c>
      <c r="B389" s="35" t="str">
        <f t="shared" si="13"/>
        <v/>
      </c>
      <c r="C389" s="35" t="str">
        <f t="shared" si="14"/>
        <v/>
      </c>
      <c r="D389" s="36"/>
      <c r="E389" s="37"/>
      <c r="F389" s="38"/>
      <c r="G389" s="39"/>
      <c r="H389" s="38"/>
      <c r="I389" s="37"/>
      <c r="J389" s="37"/>
      <c r="K389" s="37"/>
      <c r="L389" s="37"/>
      <c r="M389" s="38"/>
      <c r="N389" s="38"/>
    </row>
    <row r="390" spans="1:14" ht="20.100000000000001" customHeight="1" x14ac:dyDescent="0.2">
      <c r="A390" s="34">
        <v>388</v>
      </c>
      <c r="B390" s="35" t="str">
        <f t="shared" si="13"/>
        <v/>
      </c>
      <c r="C390" s="35" t="str">
        <f t="shared" si="14"/>
        <v/>
      </c>
      <c r="D390" s="36"/>
      <c r="E390" s="37"/>
      <c r="F390" s="38"/>
      <c r="G390" s="39"/>
      <c r="H390" s="38"/>
      <c r="I390" s="37"/>
      <c r="J390" s="37"/>
      <c r="K390" s="37"/>
      <c r="L390" s="37"/>
      <c r="M390" s="38"/>
      <c r="N390" s="38"/>
    </row>
    <row r="391" spans="1:14" ht="20.100000000000001" customHeight="1" x14ac:dyDescent="0.2">
      <c r="A391" s="34">
        <v>389</v>
      </c>
      <c r="B391" s="35" t="str">
        <f t="shared" si="13"/>
        <v/>
      </c>
      <c r="C391" s="35" t="str">
        <f t="shared" si="14"/>
        <v/>
      </c>
      <c r="D391" s="36"/>
      <c r="E391" s="37"/>
      <c r="F391" s="38"/>
      <c r="G391" s="39"/>
      <c r="H391" s="38"/>
      <c r="I391" s="37"/>
      <c r="J391" s="37"/>
      <c r="K391" s="37"/>
      <c r="L391" s="37"/>
      <c r="M391" s="38"/>
      <c r="N391" s="38"/>
    </row>
    <row r="392" spans="1:14" ht="20.100000000000001" customHeight="1" x14ac:dyDescent="0.2">
      <c r="A392" s="34">
        <v>390</v>
      </c>
      <c r="B392" s="35" t="str">
        <f t="shared" si="13"/>
        <v/>
      </c>
      <c r="C392" s="35" t="str">
        <f t="shared" si="14"/>
        <v/>
      </c>
      <c r="D392" s="36"/>
      <c r="E392" s="37"/>
      <c r="F392" s="38"/>
      <c r="G392" s="39"/>
      <c r="H392" s="38"/>
      <c r="I392" s="37"/>
      <c r="J392" s="37"/>
      <c r="K392" s="37"/>
      <c r="L392" s="37"/>
      <c r="M392" s="38"/>
      <c r="N392" s="38"/>
    </row>
    <row r="393" spans="1:14" ht="20.100000000000001" customHeight="1" x14ac:dyDescent="0.2">
      <c r="A393" s="34">
        <v>391</v>
      </c>
      <c r="B393" s="35" t="str">
        <f t="shared" si="13"/>
        <v/>
      </c>
      <c r="C393" s="35" t="str">
        <f t="shared" si="14"/>
        <v/>
      </c>
      <c r="D393" s="36"/>
      <c r="E393" s="37"/>
      <c r="F393" s="38"/>
      <c r="G393" s="39"/>
      <c r="H393" s="38"/>
      <c r="I393" s="37"/>
      <c r="J393" s="37"/>
      <c r="K393" s="37"/>
      <c r="L393" s="37"/>
      <c r="M393" s="38"/>
      <c r="N393" s="38"/>
    </row>
    <row r="394" spans="1:14" ht="20.100000000000001" customHeight="1" x14ac:dyDescent="0.2">
      <c r="A394" s="34">
        <v>392</v>
      </c>
      <c r="B394" s="35" t="str">
        <f t="shared" si="13"/>
        <v/>
      </c>
      <c r="C394" s="35" t="str">
        <f t="shared" si="14"/>
        <v/>
      </c>
      <c r="D394" s="36"/>
      <c r="E394" s="37"/>
      <c r="F394" s="38"/>
      <c r="G394" s="39"/>
      <c r="H394" s="38"/>
      <c r="I394" s="37"/>
      <c r="J394" s="37"/>
      <c r="K394" s="37"/>
      <c r="L394" s="37"/>
      <c r="M394" s="38"/>
      <c r="N394" s="38"/>
    </row>
    <row r="395" spans="1:14" ht="20.100000000000001" customHeight="1" x14ac:dyDescent="0.2">
      <c r="A395" s="34">
        <v>393</v>
      </c>
      <c r="B395" s="35" t="str">
        <f t="shared" si="13"/>
        <v/>
      </c>
      <c r="C395" s="35" t="str">
        <f t="shared" si="14"/>
        <v/>
      </c>
      <c r="D395" s="36"/>
      <c r="E395" s="37"/>
      <c r="F395" s="38"/>
      <c r="G395" s="39"/>
      <c r="H395" s="38"/>
      <c r="I395" s="37"/>
      <c r="J395" s="37"/>
      <c r="K395" s="37"/>
      <c r="L395" s="37"/>
      <c r="M395" s="38"/>
      <c r="N395" s="38"/>
    </row>
    <row r="396" spans="1:14" ht="20.100000000000001" customHeight="1" x14ac:dyDescent="0.2">
      <c r="A396" s="34">
        <v>394</v>
      </c>
      <c r="B396" s="35" t="str">
        <f t="shared" si="13"/>
        <v/>
      </c>
      <c r="C396" s="35" t="str">
        <f t="shared" si="14"/>
        <v/>
      </c>
      <c r="D396" s="36"/>
      <c r="E396" s="37"/>
      <c r="F396" s="38"/>
      <c r="G396" s="39"/>
      <c r="H396" s="38"/>
      <c r="I396" s="37"/>
      <c r="J396" s="37"/>
      <c r="K396" s="37"/>
      <c r="L396" s="37"/>
      <c r="M396" s="38"/>
      <c r="N396" s="38"/>
    </row>
    <row r="397" spans="1:14" ht="20.100000000000001" customHeight="1" x14ac:dyDescent="0.2">
      <c r="A397" s="34">
        <v>395</v>
      </c>
      <c r="B397" s="35" t="str">
        <f t="shared" si="13"/>
        <v/>
      </c>
      <c r="C397" s="35" t="str">
        <f t="shared" si="14"/>
        <v/>
      </c>
      <c r="D397" s="36"/>
      <c r="E397" s="37"/>
      <c r="F397" s="38"/>
      <c r="G397" s="39"/>
      <c r="H397" s="38"/>
      <c r="I397" s="37"/>
      <c r="J397" s="37"/>
      <c r="K397" s="37"/>
      <c r="L397" s="37"/>
      <c r="M397" s="38"/>
      <c r="N397" s="38"/>
    </row>
    <row r="398" spans="1:14" ht="20.100000000000001" customHeight="1" x14ac:dyDescent="0.2">
      <c r="A398" s="34">
        <v>396</v>
      </c>
      <c r="B398" s="35" t="str">
        <f t="shared" si="13"/>
        <v/>
      </c>
      <c r="C398" s="35" t="str">
        <f t="shared" si="14"/>
        <v/>
      </c>
      <c r="D398" s="36"/>
      <c r="E398" s="37"/>
      <c r="F398" s="38"/>
      <c r="G398" s="39"/>
      <c r="H398" s="38"/>
      <c r="I398" s="37"/>
      <c r="J398" s="37"/>
      <c r="K398" s="37"/>
      <c r="L398" s="37"/>
      <c r="M398" s="38"/>
      <c r="N398" s="38"/>
    </row>
    <row r="399" spans="1:14" ht="20.100000000000001" customHeight="1" x14ac:dyDescent="0.2">
      <c r="A399" s="34">
        <v>397</v>
      </c>
      <c r="B399" s="35" t="str">
        <f t="shared" si="13"/>
        <v/>
      </c>
      <c r="C399" s="35" t="str">
        <f t="shared" si="14"/>
        <v/>
      </c>
      <c r="D399" s="36"/>
      <c r="E399" s="37"/>
      <c r="F399" s="38"/>
      <c r="G399" s="39"/>
      <c r="H399" s="38"/>
      <c r="I399" s="37"/>
      <c r="J399" s="37"/>
      <c r="K399" s="37"/>
      <c r="L399" s="37"/>
      <c r="M399" s="38"/>
      <c r="N399" s="38"/>
    </row>
    <row r="400" spans="1:14" ht="20.100000000000001" customHeight="1" x14ac:dyDescent="0.2">
      <c r="A400" s="34">
        <v>398</v>
      </c>
      <c r="B400" s="35" t="str">
        <f t="shared" si="13"/>
        <v/>
      </c>
      <c r="C400" s="35" t="str">
        <f t="shared" si="14"/>
        <v/>
      </c>
      <c r="D400" s="36"/>
      <c r="E400" s="37"/>
      <c r="F400" s="38"/>
      <c r="G400" s="39"/>
      <c r="H400" s="38"/>
      <c r="I400" s="37"/>
      <c r="J400" s="37"/>
      <c r="K400" s="37"/>
      <c r="L400" s="37"/>
      <c r="M400" s="38"/>
      <c r="N400" s="38"/>
    </row>
    <row r="401" spans="1:14" ht="20.100000000000001" customHeight="1" x14ac:dyDescent="0.2">
      <c r="A401" s="34">
        <v>399</v>
      </c>
      <c r="B401" s="35"/>
      <c r="C401" s="35"/>
      <c r="D401" s="36"/>
      <c r="E401" s="37"/>
      <c r="F401" s="38"/>
      <c r="G401" s="39"/>
      <c r="H401" s="38"/>
      <c r="I401" s="37"/>
      <c r="J401" s="37"/>
      <c r="K401" s="37"/>
      <c r="L401" s="37"/>
      <c r="M401" s="38"/>
      <c r="N401" s="38"/>
    </row>
    <row r="402" spans="1:14" ht="20.100000000000001" customHeight="1" x14ac:dyDescent="0.2">
      <c r="A402" s="34">
        <v>400</v>
      </c>
      <c r="B402" s="35" t="str">
        <f t="shared" si="13"/>
        <v/>
      </c>
      <c r="C402" s="35" t="str">
        <f t="shared" si="14"/>
        <v/>
      </c>
      <c r="D402" s="36"/>
      <c r="E402" s="37"/>
      <c r="F402" s="38"/>
      <c r="G402" s="39"/>
      <c r="H402" s="38"/>
      <c r="I402" s="37"/>
      <c r="J402" s="37"/>
      <c r="K402" s="37"/>
      <c r="L402" s="37"/>
      <c r="M402" s="38"/>
      <c r="N402" s="38"/>
    </row>
  </sheetData>
  <mergeCells count="1">
    <mergeCell ref="A1:N1"/>
  </mergeCells>
  <phoneticPr fontId="29" type="noConversion"/>
  <dataValidations count="4">
    <dataValidation type="list" allowBlank="1" showInputMessage="1" showErrorMessage="1" sqref="E3:E1048576" xr:uid="{00000000-0002-0000-0300-000000000000}">
      <formula1>LIST1</formula1>
    </dataValidation>
    <dataValidation type="list" allowBlank="1" showInputMessage="1" showErrorMessage="1" sqref="K3:K1048576" xr:uid="{00000000-0002-0000-0300-000001000000}">
      <formula1>LIST5</formula1>
    </dataValidation>
    <dataValidation type="list" allowBlank="1" showInputMessage="1" showErrorMessage="1" sqref="L3:L1048576" xr:uid="{00000000-0002-0000-0300-000002000000}">
      <formula1>"公账范畴,私账范畴"</formula1>
    </dataValidation>
    <dataValidation type="list" allowBlank="1" showInputMessage="1" showErrorMessage="1" sqref="I3:J1048576" xr:uid="{00000000-0002-0000-0300-000003000000}">
      <formula1>LIST4</formula1>
    </dataValidation>
  </dataValidations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02"/>
  <sheetViews>
    <sheetView workbookViewId="0">
      <selection activeCell="R8" sqref="R8"/>
    </sheetView>
  </sheetViews>
  <sheetFormatPr defaultColWidth="8.875" defaultRowHeight="16.5" x14ac:dyDescent="0.2"/>
  <cols>
    <col min="1" max="1" width="5.625" style="168" customWidth="1"/>
    <col min="2" max="3" width="10.625" style="168" customWidth="1"/>
    <col min="4" max="4" width="14.625" style="169" customWidth="1"/>
    <col min="5" max="5" width="14.75" style="168" customWidth="1"/>
    <col min="6" max="6" width="10.625" style="168" customWidth="1"/>
    <col min="7" max="7" width="10.625" style="193" customWidth="1"/>
    <col min="8" max="8" width="14" style="168" customWidth="1"/>
    <col min="9" max="14" width="10.625" style="168" customWidth="1"/>
    <col min="15" max="16384" width="8.875" style="114"/>
  </cols>
  <sheetData>
    <row r="1" spans="1:14" ht="33" customHeight="1" x14ac:dyDescent="0.2">
      <c r="A1" s="194" t="s">
        <v>504</v>
      </c>
      <c r="B1" s="195"/>
      <c r="C1" s="195"/>
      <c r="D1" s="195"/>
      <c r="E1" s="195"/>
      <c r="F1" s="195"/>
      <c r="G1" s="196"/>
      <c r="H1" s="195"/>
      <c r="I1" s="195"/>
      <c r="J1" s="195"/>
      <c r="K1" s="195"/>
      <c r="L1" s="195"/>
      <c r="M1" s="195"/>
      <c r="N1" s="195"/>
    </row>
    <row r="2" spans="1:14" s="132" customFormat="1" ht="36" customHeight="1" x14ac:dyDescent="0.2">
      <c r="A2" s="171" t="s">
        <v>353</v>
      </c>
      <c r="B2" s="171" t="s">
        <v>494</v>
      </c>
      <c r="C2" s="171" t="s">
        <v>495</v>
      </c>
      <c r="D2" s="172" t="s">
        <v>77</v>
      </c>
      <c r="E2" s="171" t="s">
        <v>505</v>
      </c>
      <c r="F2" s="171" t="s">
        <v>82</v>
      </c>
      <c r="G2" s="187" t="s">
        <v>85</v>
      </c>
      <c r="H2" s="158" t="s">
        <v>506</v>
      </c>
      <c r="I2" s="171" t="s">
        <v>496</v>
      </c>
      <c r="J2" s="171" t="s">
        <v>497</v>
      </c>
      <c r="K2" s="171" t="s">
        <v>498</v>
      </c>
      <c r="L2" s="171" t="s">
        <v>94</v>
      </c>
      <c r="M2" s="171" t="s">
        <v>499</v>
      </c>
      <c r="N2" s="171" t="s">
        <v>500</v>
      </c>
    </row>
    <row r="3" spans="1:14" ht="20.100000000000001" customHeight="1" x14ac:dyDescent="0.2">
      <c r="A3" s="188">
        <v>1</v>
      </c>
      <c r="B3" s="103" t="str">
        <f>IF(D3&lt;&gt;"",YEAR(D3),"")</f>
        <v/>
      </c>
      <c r="C3" s="103" t="str">
        <f>IF(D3&lt;&gt;"",MONTH(D3),"")</f>
        <v/>
      </c>
      <c r="D3" s="189"/>
      <c r="E3" s="190"/>
      <c r="F3" s="191"/>
      <c r="G3" s="192"/>
      <c r="H3" s="191"/>
      <c r="I3" s="190"/>
      <c r="J3" s="190"/>
      <c r="K3" s="190"/>
      <c r="L3" s="190"/>
      <c r="M3" s="191"/>
      <c r="N3" s="191"/>
    </row>
    <row r="4" spans="1:14" ht="20.100000000000001" customHeight="1" x14ac:dyDescent="0.2">
      <c r="A4" s="188">
        <v>2</v>
      </c>
      <c r="B4" s="103" t="str">
        <f t="shared" ref="B4:B67" si="0">IF(D4&lt;&gt;"",YEAR(D4),"")</f>
        <v/>
      </c>
      <c r="C4" s="103" t="str">
        <f t="shared" ref="C4:C67" si="1">IF(D4&lt;&gt;"",MONTH(D4),"")</f>
        <v/>
      </c>
      <c r="D4" s="189"/>
      <c r="E4" s="190"/>
      <c r="F4" s="191"/>
      <c r="G4" s="192"/>
      <c r="H4" s="191"/>
      <c r="I4" s="190"/>
      <c r="J4" s="190"/>
      <c r="K4" s="190"/>
      <c r="L4" s="190"/>
      <c r="M4" s="191"/>
      <c r="N4" s="191"/>
    </row>
    <row r="5" spans="1:14" ht="20.100000000000001" customHeight="1" x14ac:dyDescent="0.2">
      <c r="A5" s="188">
        <v>3</v>
      </c>
      <c r="B5" s="103" t="str">
        <f t="shared" si="0"/>
        <v/>
      </c>
      <c r="C5" s="103" t="str">
        <f t="shared" si="1"/>
        <v/>
      </c>
      <c r="D5" s="189"/>
      <c r="E5" s="190"/>
      <c r="F5" s="191"/>
      <c r="G5" s="192"/>
      <c r="H5" s="191"/>
      <c r="I5" s="190"/>
      <c r="J5" s="190"/>
      <c r="K5" s="190"/>
      <c r="L5" s="190"/>
      <c r="M5" s="191"/>
      <c r="N5" s="191"/>
    </row>
    <row r="6" spans="1:14" ht="20.100000000000001" customHeight="1" x14ac:dyDescent="0.2">
      <c r="A6" s="188">
        <v>4</v>
      </c>
      <c r="B6" s="103" t="str">
        <f t="shared" si="0"/>
        <v/>
      </c>
      <c r="C6" s="103" t="str">
        <f t="shared" si="1"/>
        <v/>
      </c>
      <c r="D6" s="189"/>
      <c r="E6" s="190"/>
      <c r="F6" s="191"/>
      <c r="G6" s="192"/>
      <c r="H6" s="191"/>
      <c r="I6" s="190"/>
      <c r="J6" s="190"/>
      <c r="K6" s="190"/>
      <c r="L6" s="190"/>
      <c r="M6" s="191"/>
      <c r="N6" s="191"/>
    </row>
    <row r="7" spans="1:14" ht="20.100000000000001" customHeight="1" x14ac:dyDescent="0.2">
      <c r="A7" s="188">
        <v>5</v>
      </c>
      <c r="B7" s="103" t="str">
        <f t="shared" si="0"/>
        <v/>
      </c>
      <c r="C7" s="103" t="str">
        <f t="shared" si="1"/>
        <v/>
      </c>
      <c r="D7" s="189"/>
      <c r="E7" s="190"/>
      <c r="F7" s="191"/>
      <c r="G7" s="192"/>
      <c r="H7" s="191"/>
      <c r="I7" s="190"/>
      <c r="J7" s="190"/>
      <c r="K7" s="190"/>
      <c r="L7" s="190"/>
      <c r="M7" s="191"/>
      <c r="N7" s="191"/>
    </row>
    <row r="8" spans="1:14" ht="20.100000000000001" customHeight="1" x14ac:dyDescent="0.2">
      <c r="A8" s="188">
        <v>6</v>
      </c>
      <c r="B8" s="103" t="str">
        <f t="shared" si="0"/>
        <v/>
      </c>
      <c r="C8" s="103" t="str">
        <f t="shared" si="1"/>
        <v/>
      </c>
      <c r="D8" s="189"/>
      <c r="E8" s="190"/>
      <c r="F8" s="191"/>
      <c r="G8" s="192"/>
      <c r="H8" s="191"/>
      <c r="I8" s="190"/>
      <c r="J8" s="190"/>
      <c r="K8" s="190"/>
      <c r="L8" s="190"/>
      <c r="M8" s="191"/>
      <c r="N8" s="191"/>
    </row>
    <row r="9" spans="1:14" ht="20.100000000000001" customHeight="1" x14ac:dyDescent="0.2">
      <c r="A9" s="188">
        <v>7</v>
      </c>
      <c r="B9" s="103" t="str">
        <f t="shared" si="0"/>
        <v/>
      </c>
      <c r="C9" s="103" t="str">
        <f t="shared" si="1"/>
        <v/>
      </c>
      <c r="D9" s="189"/>
      <c r="E9" s="190"/>
      <c r="F9" s="191"/>
      <c r="G9" s="192"/>
      <c r="H9" s="191"/>
      <c r="I9" s="190"/>
      <c r="J9" s="190"/>
      <c r="K9" s="190"/>
      <c r="L9" s="190"/>
      <c r="M9" s="191"/>
      <c r="N9" s="191"/>
    </row>
    <row r="10" spans="1:14" ht="20.100000000000001" customHeight="1" x14ac:dyDescent="0.2">
      <c r="A10" s="188">
        <v>8</v>
      </c>
      <c r="B10" s="103" t="str">
        <f t="shared" si="0"/>
        <v/>
      </c>
      <c r="C10" s="103" t="str">
        <f t="shared" si="1"/>
        <v/>
      </c>
      <c r="D10" s="189"/>
      <c r="E10" s="190"/>
      <c r="F10" s="191"/>
      <c r="G10" s="192"/>
      <c r="H10" s="191"/>
      <c r="I10" s="190"/>
      <c r="J10" s="190"/>
      <c r="K10" s="190"/>
      <c r="L10" s="190"/>
      <c r="M10" s="191"/>
      <c r="N10" s="191"/>
    </row>
    <row r="11" spans="1:14" ht="20.100000000000001" customHeight="1" x14ac:dyDescent="0.2">
      <c r="A11" s="188">
        <v>9</v>
      </c>
      <c r="B11" s="103" t="str">
        <f t="shared" si="0"/>
        <v/>
      </c>
      <c r="C11" s="103" t="str">
        <f t="shared" si="1"/>
        <v/>
      </c>
      <c r="D11" s="189"/>
      <c r="E11" s="190"/>
      <c r="F11" s="191"/>
      <c r="G11" s="192"/>
      <c r="H11" s="191"/>
      <c r="I11" s="190"/>
      <c r="J11" s="190"/>
      <c r="K11" s="190"/>
      <c r="L11" s="190"/>
      <c r="M11" s="191"/>
      <c r="N11" s="191"/>
    </row>
    <row r="12" spans="1:14" ht="20.100000000000001" customHeight="1" x14ac:dyDescent="0.2">
      <c r="A12" s="188">
        <v>10</v>
      </c>
      <c r="B12" s="103" t="str">
        <f t="shared" si="0"/>
        <v/>
      </c>
      <c r="C12" s="103" t="str">
        <f t="shared" si="1"/>
        <v/>
      </c>
      <c r="D12" s="189"/>
      <c r="E12" s="190"/>
      <c r="F12" s="191"/>
      <c r="G12" s="192"/>
      <c r="H12" s="191"/>
      <c r="I12" s="190"/>
      <c r="J12" s="190"/>
      <c r="K12" s="190"/>
      <c r="L12" s="190"/>
      <c r="M12" s="191"/>
      <c r="N12" s="191"/>
    </row>
    <row r="13" spans="1:14" ht="20.100000000000001" customHeight="1" x14ac:dyDescent="0.2">
      <c r="A13" s="188">
        <v>11</v>
      </c>
      <c r="B13" s="103" t="str">
        <f t="shared" si="0"/>
        <v/>
      </c>
      <c r="C13" s="103" t="str">
        <f t="shared" si="1"/>
        <v/>
      </c>
      <c r="D13" s="189"/>
      <c r="E13" s="190"/>
      <c r="F13" s="191"/>
      <c r="G13" s="192"/>
      <c r="H13" s="191"/>
      <c r="I13" s="190"/>
      <c r="J13" s="190"/>
      <c r="K13" s="190"/>
      <c r="L13" s="190"/>
      <c r="M13" s="191"/>
      <c r="N13" s="191"/>
    </row>
    <row r="14" spans="1:14" ht="20.100000000000001" customHeight="1" x14ac:dyDescent="0.2">
      <c r="A14" s="188">
        <v>12</v>
      </c>
      <c r="B14" s="103" t="str">
        <f t="shared" si="0"/>
        <v/>
      </c>
      <c r="C14" s="103" t="str">
        <f t="shared" si="1"/>
        <v/>
      </c>
      <c r="D14" s="189"/>
      <c r="E14" s="190"/>
      <c r="F14" s="191"/>
      <c r="G14" s="192"/>
      <c r="H14" s="191"/>
      <c r="I14" s="190"/>
      <c r="J14" s="190"/>
      <c r="K14" s="190"/>
      <c r="L14" s="190"/>
      <c r="M14" s="191"/>
      <c r="N14" s="191"/>
    </row>
    <row r="15" spans="1:14" ht="20.100000000000001" customHeight="1" x14ac:dyDescent="0.2">
      <c r="A15" s="188">
        <v>13</v>
      </c>
      <c r="B15" s="103" t="str">
        <f t="shared" si="0"/>
        <v/>
      </c>
      <c r="C15" s="103" t="str">
        <f t="shared" si="1"/>
        <v/>
      </c>
      <c r="D15" s="189"/>
      <c r="E15" s="190"/>
      <c r="F15" s="191"/>
      <c r="G15" s="192"/>
      <c r="H15" s="191"/>
      <c r="I15" s="190"/>
      <c r="J15" s="190"/>
      <c r="K15" s="190"/>
      <c r="L15" s="190"/>
      <c r="M15" s="191"/>
      <c r="N15" s="191"/>
    </row>
    <row r="16" spans="1:14" ht="20.100000000000001" customHeight="1" x14ac:dyDescent="0.2">
      <c r="A16" s="188">
        <v>14</v>
      </c>
      <c r="B16" s="103" t="str">
        <f t="shared" si="0"/>
        <v/>
      </c>
      <c r="C16" s="103" t="str">
        <f t="shared" si="1"/>
        <v/>
      </c>
      <c r="D16" s="189"/>
      <c r="E16" s="190"/>
      <c r="F16" s="191"/>
      <c r="G16" s="192"/>
      <c r="H16" s="191"/>
      <c r="I16" s="190"/>
      <c r="J16" s="190"/>
      <c r="K16" s="190"/>
      <c r="L16" s="190"/>
      <c r="M16" s="191"/>
      <c r="N16" s="191"/>
    </row>
    <row r="17" spans="1:14" ht="20.100000000000001" customHeight="1" x14ac:dyDescent="0.2">
      <c r="A17" s="188">
        <v>15</v>
      </c>
      <c r="B17" s="103" t="str">
        <f t="shared" si="0"/>
        <v/>
      </c>
      <c r="C17" s="103" t="str">
        <f t="shared" si="1"/>
        <v/>
      </c>
      <c r="D17" s="189"/>
      <c r="E17" s="190"/>
      <c r="F17" s="191"/>
      <c r="G17" s="192"/>
      <c r="H17" s="191"/>
      <c r="I17" s="190"/>
      <c r="J17" s="190"/>
      <c r="K17" s="190"/>
      <c r="L17" s="190"/>
      <c r="M17" s="191"/>
      <c r="N17" s="191"/>
    </row>
    <row r="18" spans="1:14" ht="20.100000000000001" customHeight="1" x14ac:dyDescent="0.2">
      <c r="A18" s="188">
        <v>16</v>
      </c>
      <c r="B18" s="103" t="str">
        <f t="shared" si="0"/>
        <v/>
      </c>
      <c r="C18" s="103" t="str">
        <f t="shared" si="1"/>
        <v/>
      </c>
      <c r="D18" s="189"/>
      <c r="E18" s="190"/>
      <c r="F18" s="191"/>
      <c r="G18" s="192"/>
      <c r="H18" s="191"/>
      <c r="I18" s="190"/>
      <c r="J18" s="190"/>
      <c r="K18" s="190"/>
      <c r="L18" s="190"/>
      <c r="M18" s="191"/>
      <c r="N18" s="191"/>
    </row>
    <row r="19" spans="1:14" ht="20.100000000000001" customHeight="1" x14ac:dyDescent="0.2">
      <c r="A19" s="188">
        <v>17</v>
      </c>
      <c r="B19" s="103" t="str">
        <f t="shared" si="0"/>
        <v/>
      </c>
      <c r="C19" s="103" t="str">
        <f t="shared" si="1"/>
        <v/>
      </c>
      <c r="D19" s="189"/>
      <c r="E19" s="190"/>
      <c r="F19" s="191"/>
      <c r="G19" s="192"/>
      <c r="H19" s="191"/>
      <c r="I19" s="190"/>
      <c r="J19" s="190"/>
      <c r="K19" s="190"/>
      <c r="L19" s="190"/>
      <c r="M19" s="191"/>
      <c r="N19" s="191"/>
    </row>
    <row r="20" spans="1:14" ht="20.100000000000001" customHeight="1" x14ac:dyDescent="0.2">
      <c r="A20" s="188">
        <v>18</v>
      </c>
      <c r="B20" s="103" t="str">
        <f t="shared" si="0"/>
        <v/>
      </c>
      <c r="C20" s="103" t="str">
        <f t="shared" si="1"/>
        <v/>
      </c>
      <c r="D20" s="189"/>
      <c r="E20" s="190"/>
      <c r="F20" s="191"/>
      <c r="G20" s="192"/>
      <c r="H20" s="191"/>
      <c r="I20" s="190"/>
      <c r="J20" s="190"/>
      <c r="K20" s="190"/>
      <c r="L20" s="190"/>
      <c r="M20" s="191"/>
      <c r="N20" s="191"/>
    </row>
    <row r="21" spans="1:14" ht="20.100000000000001" customHeight="1" x14ac:dyDescent="0.2">
      <c r="A21" s="188">
        <v>19</v>
      </c>
      <c r="B21" s="103" t="str">
        <f t="shared" si="0"/>
        <v/>
      </c>
      <c r="C21" s="103" t="str">
        <f t="shared" si="1"/>
        <v/>
      </c>
      <c r="D21" s="189"/>
      <c r="E21" s="190"/>
      <c r="F21" s="191"/>
      <c r="G21" s="192"/>
      <c r="H21" s="191"/>
      <c r="I21" s="190"/>
      <c r="J21" s="190"/>
      <c r="K21" s="190"/>
      <c r="L21" s="190"/>
      <c r="M21" s="191"/>
      <c r="N21" s="191"/>
    </row>
    <row r="22" spans="1:14" ht="20.100000000000001" customHeight="1" x14ac:dyDescent="0.2">
      <c r="A22" s="188">
        <v>20</v>
      </c>
      <c r="B22" s="103" t="str">
        <f t="shared" si="0"/>
        <v/>
      </c>
      <c r="C22" s="103" t="str">
        <f t="shared" si="1"/>
        <v/>
      </c>
      <c r="D22" s="189"/>
      <c r="E22" s="190"/>
      <c r="F22" s="191"/>
      <c r="G22" s="192"/>
      <c r="H22" s="191"/>
      <c r="I22" s="190"/>
      <c r="J22" s="190"/>
      <c r="K22" s="190"/>
      <c r="L22" s="190"/>
      <c r="M22" s="191"/>
      <c r="N22" s="191"/>
    </row>
    <row r="23" spans="1:14" ht="20.100000000000001" customHeight="1" x14ac:dyDescent="0.2">
      <c r="A23" s="188">
        <v>21</v>
      </c>
      <c r="B23" s="103" t="str">
        <f t="shared" si="0"/>
        <v/>
      </c>
      <c r="C23" s="103" t="str">
        <f t="shared" si="1"/>
        <v/>
      </c>
      <c r="D23" s="189"/>
      <c r="E23" s="190"/>
      <c r="F23" s="191"/>
      <c r="G23" s="192"/>
      <c r="H23" s="191"/>
      <c r="I23" s="190"/>
      <c r="J23" s="190"/>
      <c r="K23" s="190"/>
      <c r="L23" s="190"/>
      <c r="M23" s="191"/>
      <c r="N23" s="191"/>
    </row>
    <row r="24" spans="1:14" ht="20.100000000000001" customHeight="1" x14ac:dyDescent="0.2">
      <c r="A24" s="188">
        <v>22</v>
      </c>
      <c r="B24" s="103" t="str">
        <f t="shared" si="0"/>
        <v/>
      </c>
      <c r="C24" s="103" t="str">
        <f t="shared" si="1"/>
        <v/>
      </c>
      <c r="D24" s="189"/>
      <c r="E24" s="190"/>
      <c r="F24" s="191"/>
      <c r="G24" s="192"/>
      <c r="H24" s="191"/>
      <c r="I24" s="190"/>
      <c r="J24" s="190"/>
      <c r="K24" s="190"/>
      <c r="L24" s="190"/>
      <c r="M24" s="191"/>
      <c r="N24" s="191"/>
    </row>
    <row r="25" spans="1:14" ht="20.100000000000001" customHeight="1" x14ac:dyDescent="0.2">
      <c r="A25" s="188">
        <v>23</v>
      </c>
      <c r="B25" s="103" t="str">
        <f t="shared" si="0"/>
        <v/>
      </c>
      <c r="C25" s="103" t="str">
        <f t="shared" si="1"/>
        <v/>
      </c>
      <c r="D25" s="189"/>
      <c r="E25" s="190"/>
      <c r="F25" s="191"/>
      <c r="G25" s="192"/>
      <c r="H25" s="191"/>
      <c r="I25" s="190"/>
      <c r="J25" s="190"/>
      <c r="K25" s="190"/>
      <c r="L25" s="190"/>
      <c r="M25" s="191"/>
      <c r="N25" s="191"/>
    </row>
    <row r="26" spans="1:14" ht="20.100000000000001" customHeight="1" x14ac:dyDescent="0.2">
      <c r="A26" s="188">
        <v>24</v>
      </c>
      <c r="B26" s="103" t="str">
        <f t="shared" si="0"/>
        <v/>
      </c>
      <c r="C26" s="103" t="str">
        <f t="shared" si="1"/>
        <v/>
      </c>
      <c r="D26" s="189"/>
      <c r="E26" s="190"/>
      <c r="F26" s="191"/>
      <c r="G26" s="192"/>
      <c r="H26" s="191"/>
      <c r="I26" s="190"/>
      <c r="J26" s="190"/>
      <c r="K26" s="190"/>
      <c r="L26" s="190"/>
      <c r="M26" s="191"/>
      <c r="N26" s="191"/>
    </row>
    <row r="27" spans="1:14" ht="20.100000000000001" customHeight="1" x14ac:dyDescent="0.2">
      <c r="A27" s="188">
        <v>25</v>
      </c>
      <c r="B27" s="103" t="str">
        <f t="shared" si="0"/>
        <v/>
      </c>
      <c r="C27" s="103" t="str">
        <f t="shared" si="1"/>
        <v/>
      </c>
      <c r="D27" s="189"/>
      <c r="E27" s="190"/>
      <c r="F27" s="191"/>
      <c r="G27" s="192"/>
      <c r="H27" s="191"/>
      <c r="I27" s="190"/>
      <c r="J27" s="190"/>
      <c r="K27" s="190"/>
      <c r="L27" s="190"/>
      <c r="M27" s="191"/>
      <c r="N27" s="191"/>
    </row>
    <row r="28" spans="1:14" ht="20.100000000000001" customHeight="1" x14ac:dyDescent="0.2">
      <c r="A28" s="188">
        <v>26</v>
      </c>
      <c r="B28" s="103" t="str">
        <f t="shared" si="0"/>
        <v/>
      </c>
      <c r="C28" s="103" t="str">
        <f t="shared" si="1"/>
        <v/>
      </c>
      <c r="D28" s="189"/>
      <c r="E28" s="190"/>
      <c r="F28" s="191"/>
      <c r="G28" s="192"/>
      <c r="H28" s="191"/>
      <c r="I28" s="190"/>
      <c r="J28" s="190"/>
      <c r="K28" s="190"/>
      <c r="L28" s="190"/>
      <c r="M28" s="191"/>
      <c r="N28" s="191"/>
    </row>
    <row r="29" spans="1:14" ht="20.100000000000001" customHeight="1" x14ac:dyDescent="0.2">
      <c r="A29" s="188">
        <v>27</v>
      </c>
      <c r="B29" s="103" t="str">
        <f t="shared" si="0"/>
        <v/>
      </c>
      <c r="C29" s="103" t="str">
        <f t="shared" si="1"/>
        <v/>
      </c>
      <c r="D29" s="189"/>
      <c r="E29" s="190"/>
      <c r="F29" s="191"/>
      <c r="G29" s="192"/>
      <c r="H29" s="191"/>
      <c r="I29" s="190"/>
      <c r="J29" s="190"/>
      <c r="K29" s="190"/>
      <c r="L29" s="190"/>
      <c r="M29" s="191"/>
      <c r="N29" s="191"/>
    </row>
    <row r="30" spans="1:14" ht="20.100000000000001" customHeight="1" x14ac:dyDescent="0.2">
      <c r="A30" s="188">
        <v>28</v>
      </c>
      <c r="B30" s="103" t="str">
        <f t="shared" si="0"/>
        <v/>
      </c>
      <c r="C30" s="103" t="str">
        <f t="shared" si="1"/>
        <v/>
      </c>
      <c r="D30" s="189"/>
      <c r="E30" s="190"/>
      <c r="F30" s="191"/>
      <c r="G30" s="192"/>
      <c r="H30" s="191"/>
      <c r="I30" s="190"/>
      <c r="J30" s="190"/>
      <c r="K30" s="190"/>
      <c r="L30" s="190"/>
      <c r="M30" s="191"/>
      <c r="N30" s="191"/>
    </row>
    <row r="31" spans="1:14" ht="20.100000000000001" customHeight="1" x14ac:dyDescent="0.2">
      <c r="A31" s="188">
        <v>29</v>
      </c>
      <c r="B31" s="103" t="str">
        <f t="shared" si="0"/>
        <v/>
      </c>
      <c r="C31" s="103" t="str">
        <f t="shared" si="1"/>
        <v/>
      </c>
      <c r="D31" s="189"/>
      <c r="E31" s="190"/>
      <c r="F31" s="191"/>
      <c r="G31" s="192"/>
      <c r="H31" s="191"/>
      <c r="I31" s="190"/>
      <c r="J31" s="190"/>
      <c r="K31" s="190"/>
      <c r="L31" s="190"/>
      <c r="M31" s="191"/>
      <c r="N31" s="191"/>
    </row>
    <row r="32" spans="1:14" ht="20.100000000000001" customHeight="1" x14ac:dyDescent="0.2">
      <c r="A32" s="188">
        <v>30</v>
      </c>
      <c r="B32" s="103" t="str">
        <f t="shared" si="0"/>
        <v/>
      </c>
      <c r="C32" s="103" t="str">
        <f t="shared" si="1"/>
        <v/>
      </c>
      <c r="D32" s="189"/>
      <c r="E32" s="190"/>
      <c r="F32" s="191"/>
      <c r="G32" s="192"/>
      <c r="H32" s="191"/>
      <c r="I32" s="190"/>
      <c r="J32" s="190"/>
      <c r="K32" s="190"/>
      <c r="L32" s="190"/>
      <c r="M32" s="191"/>
      <c r="N32" s="191"/>
    </row>
    <row r="33" spans="1:14" ht="20.100000000000001" customHeight="1" x14ac:dyDescent="0.2">
      <c r="A33" s="188">
        <v>31</v>
      </c>
      <c r="B33" s="103" t="str">
        <f t="shared" si="0"/>
        <v/>
      </c>
      <c r="C33" s="103" t="str">
        <f t="shared" si="1"/>
        <v/>
      </c>
      <c r="D33" s="189"/>
      <c r="E33" s="190"/>
      <c r="F33" s="191"/>
      <c r="G33" s="192"/>
      <c r="H33" s="191"/>
      <c r="I33" s="190"/>
      <c r="J33" s="190"/>
      <c r="K33" s="190"/>
      <c r="L33" s="190"/>
      <c r="M33" s="191"/>
      <c r="N33" s="191"/>
    </row>
    <row r="34" spans="1:14" ht="20.100000000000001" customHeight="1" x14ac:dyDescent="0.2">
      <c r="A34" s="188">
        <v>32</v>
      </c>
      <c r="B34" s="103" t="str">
        <f t="shared" si="0"/>
        <v/>
      </c>
      <c r="C34" s="103" t="str">
        <f t="shared" si="1"/>
        <v/>
      </c>
      <c r="D34" s="189"/>
      <c r="E34" s="190"/>
      <c r="F34" s="191"/>
      <c r="G34" s="192"/>
      <c r="H34" s="191"/>
      <c r="I34" s="190"/>
      <c r="J34" s="190"/>
      <c r="K34" s="190"/>
      <c r="L34" s="190"/>
      <c r="M34" s="191"/>
      <c r="N34" s="191"/>
    </row>
    <row r="35" spans="1:14" ht="20.100000000000001" customHeight="1" x14ac:dyDescent="0.2">
      <c r="A35" s="188">
        <v>33</v>
      </c>
      <c r="B35" s="103" t="str">
        <f t="shared" si="0"/>
        <v/>
      </c>
      <c r="C35" s="103" t="str">
        <f t="shared" si="1"/>
        <v/>
      </c>
      <c r="D35" s="189"/>
      <c r="E35" s="190"/>
      <c r="F35" s="191"/>
      <c r="G35" s="192"/>
      <c r="H35" s="191"/>
      <c r="I35" s="190"/>
      <c r="J35" s="190"/>
      <c r="K35" s="190"/>
      <c r="L35" s="190"/>
      <c r="M35" s="191"/>
      <c r="N35" s="191"/>
    </row>
    <row r="36" spans="1:14" ht="20.100000000000001" customHeight="1" x14ac:dyDescent="0.2">
      <c r="A36" s="188">
        <v>34</v>
      </c>
      <c r="B36" s="103" t="str">
        <f t="shared" si="0"/>
        <v/>
      </c>
      <c r="C36" s="103" t="str">
        <f t="shared" si="1"/>
        <v/>
      </c>
      <c r="D36" s="189"/>
      <c r="E36" s="190"/>
      <c r="F36" s="191"/>
      <c r="G36" s="192"/>
      <c r="H36" s="191"/>
      <c r="I36" s="190"/>
      <c r="J36" s="190"/>
      <c r="K36" s="190"/>
      <c r="L36" s="190"/>
      <c r="M36" s="191"/>
      <c r="N36" s="191"/>
    </row>
    <row r="37" spans="1:14" ht="20.100000000000001" customHeight="1" x14ac:dyDescent="0.2">
      <c r="A37" s="188">
        <v>35</v>
      </c>
      <c r="B37" s="103" t="str">
        <f t="shared" si="0"/>
        <v/>
      </c>
      <c r="C37" s="103" t="str">
        <f t="shared" si="1"/>
        <v/>
      </c>
      <c r="D37" s="189"/>
      <c r="E37" s="190"/>
      <c r="F37" s="191"/>
      <c r="G37" s="192"/>
      <c r="H37" s="191"/>
      <c r="I37" s="190"/>
      <c r="J37" s="190"/>
      <c r="K37" s="190"/>
      <c r="L37" s="190"/>
      <c r="M37" s="191"/>
      <c r="N37" s="191"/>
    </row>
    <row r="38" spans="1:14" ht="20.100000000000001" customHeight="1" x14ac:dyDescent="0.2">
      <c r="A38" s="188">
        <v>36</v>
      </c>
      <c r="B38" s="103" t="str">
        <f t="shared" si="0"/>
        <v/>
      </c>
      <c r="C38" s="103" t="str">
        <f t="shared" si="1"/>
        <v/>
      </c>
      <c r="D38" s="189"/>
      <c r="E38" s="190"/>
      <c r="F38" s="191"/>
      <c r="G38" s="192"/>
      <c r="H38" s="191"/>
      <c r="I38" s="190"/>
      <c r="J38" s="190"/>
      <c r="K38" s="190"/>
      <c r="L38" s="190"/>
      <c r="M38" s="191"/>
      <c r="N38" s="191"/>
    </row>
    <row r="39" spans="1:14" ht="20.100000000000001" customHeight="1" x14ac:dyDescent="0.2">
      <c r="A39" s="188">
        <v>37</v>
      </c>
      <c r="B39" s="103" t="str">
        <f t="shared" si="0"/>
        <v/>
      </c>
      <c r="C39" s="103" t="str">
        <f t="shared" si="1"/>
        <v/>
      </c>
      <c r="D39" s="189"/>
      <c r="E39" s="190"/>
      <c r="F39" s="191"/>
      <c r="G39" s="192"/>
      <c r="H39" s="191"/>
      <c r="I39" s="190"/>
      <c r="J39" s="190"/>
      <c r="K39" s="190"/>
      <c r="L39" s="190"/>
      <c r="M39" s="191"/>
      <c r="N39" s="191"/>
    </row>
    <row r="40" spans="1:14" ht="20.100000000000001" customHeight="1" x14ac:dyDescent="0.2">
      <c r="A40" s="188">
        <v>38</v>
      </c>
      <c r="B40" s="103" t="str">
        <f t="shared" si="0"/>
        <v/>
      </c>
      <c r="C40" s="103" t="str">
        <f t="shared" si="1"/>
        <v/>
      </c>
      <c r="D40" s="189"/>
      <c r="E40" s="190"/>
      <c r="F40" s="191"/>
      <c r="G40" s="192"/>
      <c r="H40" s="191"/>
      <c r="I40" s="190"/>
      <c r="J40" s="190"/>
      <c r="K40" s="190"/>
      <c r="L40" s="190"/>
      <c r="M40" s="191"/>
      <c r="N40" s="191"/>
    </row>
    <row r="41" spans="1:14" ht="20.100000000000001" customHeight="1" x14ac:dyDescent="0.2">
      <c r="A41" s="188">
        <v>39</v>
      </c>
      <c r="B41" s="103" t="str">
        <f t="shared" si="0"/>
        <v/>
      </c>
      <c r="C41" s="103" t="str">
        <f t="shared" si="1"/>
        <v/>
      </c>
      <c r="D41" s="189"/>
      <c r="E41" s="190"/>
      <c r="F41" s="191"/>
      <c r="G41" s="192"/>
      <c r="H41" s="191"/>
      <c r="I41" s="190"/>
      <c r="J41" s="190"/>
      <c r="K41" s="190"/>
      <c r="L41" s="190"/>
      <c r="M41" s="191"/>
      <c r="N41" s="191"/>
    </row>
    <row r="42" spans="1:14" ht="20.100000000000001" customHeight="1" x14ac:dyDescent="0.2">
      <c r="A42" s="188">
        <v>40</v>
      </c>
      <c r="B42" s="103" t="str">
        <f t="shared" si="0"/>
        <v/>
      </c>
      <c r="C42" s="103" t="str">
        <f t="shared" si="1"/>
        <v/>
      </c>
      <c r="D42" s="189"/>
      <c r="E42" s="190"/>
      <c r="F42" s="191"/>
      <c r="G42" s="192"/>
      <c r="H42" s="191"/>
      <c r="I42" s="190"/>
      <c r="J42" s="190"/>
      <c r="K42" s="190"/>
      <c r="L42" s="190"/>
      <c r="M42" s="191"/>
      <c r="N42" s="191"/>
    </row>
    <row r="43" spans="1:14" ht="20.100000000000001" customHeight="1" x14ac:dyDescent="0.2">
      <c r="A43" s="188">
        <v>41</v>
      </c>
      <c r="B43" s="103" t="str">
        <f t="shared" si="0"/>
        <v/>
      </c>
      <c r="C43" s="103" t="str">
        <f t="shared" si="1"/>
        <v/>
      </c>
      <c r="D43" s="189"/>
      <c r="E43" s="190"/>
      <c r="F43" s="191"/>
      <c r="G43" s="192"/>
      <c r="H43" s="191"/>
      <c r="I43" s="190"/>
      <c r="J43" s="190"/>
      <c r="K43" s="190"/>
      <c r="L43" s="190"/>
      <c r="M43" s="191"/>
      <c r="N43" s="191"/>
    </row>
    <row r="44" spans="1:14" ht="20.100000000000001" customHeight="1" x14ac:dyDescent="0.2">
      <c r="A44" s="188">
        <v>42</v>
      </c>
      <c r="B44" s="103" t="str">
        <f t="shared" si="0"/>
        <v/>
      </c>
      <c r="C44" s="103" t="str">
        <f t="shared" si="1"/>
        <v/>
      </c>
      <c r="D44" s="189"/>
      <c r="E44" s="190"/>
      <c r="F44" s="191"/>
      <c r="G44" s="192"/>
      <c r="H44" s="191"/>
      <c r="I44" s="190"/>
      <c r="J44" s="190"/>
      <c r="K44" s="190"/>
      <c r="L44" s="190"/>
      <c r="M44" s="191"/>
      <c r="N44" s="191"/>
    </row>
    <row r="45" spans="1:14" ht="20.100000000000001" customHeight="1" x14ac:dyDescent="0.2">
      <c r="A45" s="188">
        <v>43</v>
      </c>
      <c r="B45" s="103" t="str">
        <f t="shared" si="0"/>
        <v/>
      </c>
      <c r="C45" s="103" t="str">
        <f t="shared" si="1"/>
        <v/>
      </c>
      <c r="D45" s="189"/>
      <c r="E45" s="190"/>
      <c r="F45" s="191"/>
      <c r="G45" s="192"/>
      <c r="H45" s="191"/>
      <c r="I45" s="190"/>
      <c r="J45" s="190"/>
      <c r="K45" s="190"/>
      <c r="L45" s="190"/>
      <c r="M45" s="191"/>
      <c r="N45" s="191"/>
    </row>
    <row r="46" spans="1:14" ht="20.100000000000001" customHeight="1" x14ac:dyDescent="0.2">
      <c r="A46" s="188">
        <v>44</v>
      </c>
      <c r="B46" s="103" t="str">
        <f t="shared" si="0"/>
        <v/>
      </c>
      <c r="C46" s="103" t="str">
        <f t="shared" si="1"/>
        <v/>
      </c>
      <c r="D46" s="189"/>
      <c r="E46" s="190"/>
      <c r="F46" s="191"/>
      <c r="G46" s="192"/>
      <c r="H46" s="191"/>
      <c r="I46" s="190"/>
      <c r="J46" s="190"/>
      <c r="K46" s="190"/>
      <c r="L46" s="190"/>
      <c r="M46" s="191"/>
      <c r="N46" s="191"/>
    </row>
    <row r="47" spans="1:14" ht="20.100000000000001" customHeight="1" x14ac:dyDescent="0.2">
      <c r="A47" s="188">
        <v>45</v>
      </c>
      <c r="B47" s="103" t="str">
        <f t="shared" si="0"/>
        <v/>
      </c>
      <c r="C47" s="103" t="str">
        <f t="shared" si="1"/>
        <v/>
      </c>
      <c r="D47" s="189"/>
      <c r="E47" s="190"/>
      <c r="F47" s="191"/>
      <c r="G47" s="192"/>
      <c r="H47" s="191"/>
      <c r="I47" s="190"/>
      <c r="J47" s="190"/>
      <c r="K47" s="190"/>
      <c r="L47" s="190"/>
      <c r="M47" s="191"/>
      <c r="N47" s="191"/>
    </row>
    <row r="48" spans="1:14" ht="20.100000000000001" customHeight="1" x14ac:dyDescent="0.2">
      <c r="A48" s="188">
        <v>46</v>
      </c>
      <c r="B48" s="103" t="str">
        <f t="shared" si="0"/>
        <v/>
      </c>
      <c r="C48" s="103" t="str">
        <f t="shared" si="1"/>
        <v/>
      </c>
      <c r="D48" s="189"/>
      <c r="E48" s="190"/>
      <c r="F48" s="191"/>
      <c r="G48" s="192"/>
      <c r="H48" s="191"/>
      <c r="I48" s="190"/>
      <c r="J48" s="190"/>
      <c r="K48" s="190"/>
      <c r="L48" s="190"/>
      <c r="M48" s="191"/>
      <c r="N48" s="191"/>
    </row>
    <row r="49" spans="1:14" ht="20.100000000000001" customHeight="1" x14ac:dyDescent="0.2">
      <c r="A49" s="188">
        <v>47</v>
      </c>
      <c r="B49" s="103" t="str">
        <f t="shared" si="0"/>
        <v/>
      </c>
      <c r="C49" s="103" t="str">
        <f t="shared" si="1"/>
        <v/>
      </c>
      <c r="D49" s="189"/>
      <c r="E49" s="190"/>
      <c r="F49" s="191"/>
      <c r="G49" s="192"/>
      <c r="H49" s="191"/>
      <c r="I49" s="190"/>
      <c r="J49" s="190"/>
      <c r="K49" s="190"/>
      <c r="L49" s="190"/>
      <c r="M49" s="191"/>
      <c r="N49" s="191"/>
    </row>
    <row r="50" spans="1:14" ht="20.100000000000001" customHeight="1" x14ac:dyDescent="0.2">
      <c r="A50" s="188">
        <v>48</v>
      </c>
      <c r="B50" s="103" t="str">
        <f t="shared" si="0"/>
        <v/>
      </c>
      <c r="C50" s="103" t="str">
        <f t="shared" si="1"/>
        <v/>
      </c>
      <c r="D50" s="189"/>
      <c r="E50" s="190"/>
      <c r="F50" s="191"/>
      <c r="G50" s="192"/>
      <c r="H50" s="191"/>
      <c r="I50" s="190"/>
      <c r="J50" s="190"/>
      <c r="K50" s="190"/>
      <c r="L50" s="190"/>
      <c r="M50" s="191"/>
      <c r="N50" s="191"/>
    </row>
    <row r="51" spans="1:14" ht="20.100000000000001" customHeight="1" x14ac:dyDescent="0.2">
      <c r="A51" s="188">
        <v>49</v>
      </c>
      <c r="B51" s="103" t="str">
        <f t="shared" si="0"/>
        <v/>
      </c>
      <c r="C51" s="103" t="str">
        <f t="shared" si="1"/>
        <v/>
      </c>
      <c r="D51" s="189"/>
      <c r="E51" s="190"/>
      <c r="F51" s="191"/>
      <c r="G51" s="192"/>
      <c r="H51" s="191"/>
      <c r="I51" s="190"/>
      <c r="J51" s="190"/>
      <c r="K51" s="190"/>
      <c r="L51" s="190"/>
      <c r="M51" s="191"/>
      <c r="N51" s="191"/>
    </row>
    <row r="52" spans="1:14" ht="20.100000000000001" customHeight="1" x14ac:dyDescent="0.2">
      <c r="A52" s="188">
        <v>50</v>
      </c>
      <c r="B52" s="103" t="str">
        <f t="shared" si="0"/>
        <v/>
      </c>
      <c r="C52" s="103" t="str">
        <f t="shared" si="1"/>
        <v/>
      </c>
      <c r="D52" s="189"/>
      <c r="E52" s="190"/>
      <c r="F52" s="191"/>
      <c r="G52" s="192"/>
      <c r="H52" s="191"/>
      <c r="I52" s="190"/>
      <c r="J52" s="190"/>
      <c r="K52" s="190"/>
      <c r="L52" s="190"/>
      <c r="M52" s="191"/>
      <c r="N52" s="191"/>
    </row>
    <row r="53" spans="1:14" ht="20.100000000000001" customHeight="1" x14ac:dyDescent="0.2">
      <c r="A53" s="188">
        <v>51</v>
      </c>
      <c r="B53" s="103" t="str">
        <f t="shared" si="0"/>
        <v/>
      </c>
      <c r="C53" s="103" t="str">
        <f t="shared" si="1"/>
        <v/>
      </c>
      <c r="D53" s="189"/>
      <c r="E53" s="190"/>
      <c r="F53" s="191"/>
      <c r="G53" s="192"/>
      <c r="H53" s="191"/>
      <c r="I53" s="190"/>
      <c r="J53" s="190"/>
      <c r="K53" s="190"/>
      <c r="L53" s="190"/>
      <c r="M53" s="191"/>
      <c r="N53" s="191"/>
    </row>
    <row r="54" spans="1:14" ht="20.100000000000001" customHeight="1" x14ac:dyDescent="0.2">
      <c r="A54" s="188">
        <v>52</v>
      </c>
      <c r="B54" s="103" t="str">
        <f t="shared" si="0"/>
        <v/>
      </c>
      <c r="C54" s="103" t="str">
        <f t="shared" si="1"/>
        <v/>
      </c>
      <c r="D54" s="189"/>
      <c r="E54" s="190"/>
      <c r="F54" s="191"/>
      <c r="G54" s="192"/>
      <c r="H54" s="191"/>
      <c r="I54" s="190"/>
      <c r="J54" s="190"/>
      <c r="K54" s="190"/>
      <c r="L54" s="190"/>
      <c r="M54" s="191"/>
      <c r="N54" s="191"/>
    </row>
    <row r="55" spans="1:14" ht="20.100000000000001" customHeight="1" x14ac:dyDescent="0.2">
      <c r="A55" s="188">
        <v>53</v>
      </c>
      <c r="B55" s="103" t="str">
        <f t="shared" si="0"/>
        <v/>
      </c>
      <c r="C55" s="103" t="str">
        <f t="shared" si="1"/>
        <v/>
      </c>
      <c r="D55" s="189"/>
      <c r="E55" s="190"/>
      <c r="F55" s="191"/>
      <c r="G55" s="192"/>
      <c r="H55" s="191"/>
      <c r="I55" s="190"/>
      <c r="J55" s="190"/>
      <c r="K55" s="190"/>
      <c r="L55" s="190"/>
      <c r="M55" s="191"/>
      <c r="N55" s="191"/>
    </row>
    <row r="56" spans="1:14" ht="20.100000000000001" customHeight="1" x14ac:dyDescent="0.2">
      <c r="A56" s="188">
        <v>54</v>
      </c>
      <c r="B56" s="103" t="str">
        <f t="shared" si="0"/>
        <v/>
      </c>
      <c r="C56" s="103" t="str">
        <f t="shared" si="1"/>
        <v/>
      </c>
      <c r="D56" s="189"/>
      <c r="E56" s="190"/>
      <c r="F56" s="191"/>
      <c r="G56" s="192"/>
      <c r="H56" s="191"/>
      <c r="I56" s="190"/>
      <c r="J56" s="190"/>
      <c r="K56" s="190"/>
      <c r="L56" s="190"/>
      <c r="M56" s="191"/>
      <c r="N56" s="191"/>
    </row>
    <row r="57" spans="1:14" ht="20.100000000000001" customHeight="1" x14ac:dyDescent="0.2">
      <c r="A57" s="188">
        <v>55</v>
      </c>
      <c r="B57" s="103" t="str">
        <f t="shared" si="0"/>
        <v/>
      </c>
      <c r="C57" s="103" t="str">
        <f t="shared" si="1"/>
        <v/>
      </c>
      <c r="D57" s="189"/>
      <c r="E57" s="190"/>
      <c r="F57" s="191"/>
      <c r="G57" s="192"/>
      <c r="H57" s="191"/>
      <c r="I57" s="190"/>
      <c r="J57" s="190"/>
      <c r="K57" s="190"/>
      <c r="L57" s="190"/>
      <c r="M57" s="191"/>
      <c r="N57" s="191"/>
    </row>
    <row r="58" spans="1:14" ht="20.100000000000001" customHeight="1" x14ac:dyDescent="0.2">
      <c r="A58" s="188">
        <v>56</v>
      </c>
      <c r="B58" s="103" t="str">
        <f t="shared" si="0"/>
        <v/>
      </c>
      <c r="C58" s="103" t="str">
        <f t="shared" si="1"/>
        <v/>
      </c>
      <c r="D58" s="189"/>
      <c r="E58" s="190"/>
      <c r="F58" s="191"/>
      <c r="G58" s="192"/>
      <c r="H58" s="191"/>
      <c r="I58" s="190"/>
      <c r="J58" s="190"/>
      <c r="K58" s="190"/>
      <c r="L58" s="190"/>
      <c r="M58" s="191"/>
      <c r="N58" s="191"/>
    </row>
    <row r="59" spans="1:14" ht="20.100000000000001" customHeight="1" x14ac:dyDescent="0.2">
      <c r="A59" s="188">
        <v>57</v>
      </c>
      <c r="B59" s="103" t="str">
        <f t="shared" si="0"/>
        <v/>
      </c>
      <c r="C59" s="103" t="str">
        <f t="shared" si="1"/>
        <v/>
      </c>
      <c r="D59" s="189"/>
      <c r="E59" s="190"/>
      <c r="F59" s="191"/>
      <c r="G59" s="192"/>
      <c r="H59" s="191"/>
      <c r="I59" s="190"/>
      <c r="J59" s="190"/>
      <c r="K59" s="190"/>
      <c r="L59" s="190"/>
      <c r="M59" s="191"/>
      <c r="N59" s="191"/>
    </row>
    <row r="60" spans="1:14" ht="20.100000000000001" customHeight="1" x14ac:dyDescent="0.2">
      <c r="A60" s="188">
        <v>58</v>
      </c>
      <c r="B60" s="103" t="str">
        <f t="shared" si="0"/>
        <v/>
      </c>
      <c r="C60" s="103" t="str">
        <f t="shared" si="1"/>
        <v/>
      </c>
      <c r="D60" s="189"/>
      <c r="E60" s="190"/>
      <c r="F60" s="191"/>
      <c r="G60" s="192"/>
      <c r="H60" s="191"/>
      <c r="I60" s="190"/>
      <c r="J60" s="190"/>
      <c r="K60" s="190"/>
      <c r="L60" s="190"/>
      <c r="M60" s="191"/>
      <c r="N60" s="191"/>
    </row>
    <row r="61" spans="1:14" ht="20.100000000000001" customHeight="1" x14ac:dyDescent="0.2">
      <c r="A61" s="188">
        <v>59</v>
      </c>
      <c r="B61" s="103" t="str">
        <f t="shared" si="0"/>
        <v/>
      </c>
      <c r="C61" s="103" t="str">
        <f t="shared" si="1"/>
        <v/>
      </c>
      <c r="D61" s="189"/>
      <c r="E61" s="190"/>
      <c r="F61" s="191"/>
      <c r="G61" s="192"/>
      <c r="H61" s="191"/>
      <c r="I61" s="190"/>
      <c r="J61" s="190"/>
      <c r="K61" s="190"/>
      <c r="L61" s="190"/>
      <c r="M61" s="191"/>
      <c r="N61" s="191"/>
    </row>
    <row r="62" spans="1:14" ht="20.100000000000001" customHeight="1" x14ac:dyDescent="0.2">
      <c r="A62" s="188">
        <v>60</v>
      </c>
      <c r="B62" s="103" t="str">
        <f t="shared" si="0"/>
        <v/>
      </c>
      <c r="C62" s="103" t="str">
        <f t="shared" si="1"/>
        <v/>
      </c>
      <c r="D62" s="189"/>
      <c r="E62" s="190"/>
      <c r="F62" s="191"/>
      <c r="G62" s="192"/>
      <c r="H62" s="191"/>
      <c r="I62" s="190"/>
      <c r="J62" s="190"/>
      <c r="K62" s="190"/>
      <c r="L62" s="190"/>
      <c r="M62" s="191"/>
      <c r="N62" s="191"/>
    </row>
    <row r="63" spans="1:14" ht="20.100000000000001" customHeight="1" x14ac:dyDescent="0.2">
      <c r="A63" s="188">
        <v>61</v>
      </c>
      <c r="B63" s="103" t="str">
        <f t="shared" si="0"/>
        <v/>
      </c>
      <c r="C63" s="103" t="str">
        <f t="shared" si="1"/>
        <v/>
      </c>
      <c r="D63" s="189"/>
      <c r="E63" s="190"/>
      <c r="F63" s="191"/>
      <c r="G63" s="192"/>
      <c r="H63" s="191"/>
      <c r="I63" s="190"/>
      <c r="J63" s="190"/>
      <c r="K63" s="190"/>
      <c r="L63" s="190"/>
      <c r="M63" s="191"/>
      <c r="N63" s="191"/>
    </row>
    <row r="64" spans="1:14" ht="20.100000000000001" customHeight="1" x14ac:dyDescent="0.2">
      <c r="A64" s="188">
        <v>62</v>
      </c>
      <c r="B64" s="103" t="str">
        <f t="shared" si="0"/>
        <v/>
      </c>
      <c r="C64" s="103" t="str">
        <f t="shared" si="1"/>
        <v/>
      </c>
      <c r="D64" s="189"/>
      <c r="E64" s="190"/>
      <c r="F64" s="191"/>
      <c r="G64" s="192"/>
      <c r="H64" s="191"/>
      <c r="I64" s="190"/>
      <c r="J64" s="190"/>
      <c r="K64" s="190"/>
      <c r="L64" s="190"/>
      <c r="M64" s="191"/>
      <c r="N64" s="191"/>
    </row>
    <row r="65" spans="1:14" ht="20.100000000000001" customHeight="1" x14ac:dyDescent="0.2">
      <c r="A65" s="188">
        <v>63</v>
      </c>
      <c r="B65" s="103" t="str">
        <f t="shared" si="0"/>
        <v/>
      </c>
      <c r="C65" s="103" t="str">
        <f t="shared" si="1"/>
        <v/>
      </c>
      <c r="D65" s="189"/>
      <c r="E65" s="190"/>
      <c r="F65" s="191"/>
      <c r="G65" s="192"/>
      <c r="H65" s="191"/>
      <c r="I65" s="190"/>
      <c r="J65" s="190"/>
      <c r="K65" s="190"/>
      <c r="L65" s="190"/>
      <c r="M65" s="191"/>
      <c r="N65" s="191"/>
    </row>
    <row r="66" spans="1:14" ht="20.100000000000001" customHeight="1" x14ac:dyDescent="0.2">
      <c r="A66" s="188">
        <v>64</v>
      </c>
      <c r="B66" s="103" t="str">
        <f t="shared" si="0"/>
        <v/>
      </c>
      <c r="C66" s="103" t="str">
        <f t="shared" si="1"/>
        <v/>
      </c>
      <c r="D66" s="189"/>
      <c r="E66" s="190"/>
      <c r="F66" s="191"/>
      <c r="G66" s="192"/>
      <c r="H66" s="191"/>
      <c r="I66" s="190"/>
      <c r="J66" s="190"/>
      <c r="K66" s="190"/>
      <c r="L66" s="190"/>
      <c r="M66" s="191"/>
      <c r="N66" s="191"/>
    </row>
    <row r="67" spans="1:14" ht="20.100000000000001" customHeight="1" x14ac:dyDescent="0.2">
      <c r="A67" s="188">
        <v>65</v>
      </c>
      <c r="B67" s="103" t="str">
        <f t="shared" si="0"/>
        <v/>
      </c>
      <c r="C67" s="103" t="str">
        <f t="shared" si="1"/>
        <v/>
      </c>
      <c r="D67" s="189"/>
      <c r="E67" s="190"/>
      <c r="F67" s="191"/>
      <c r="G67" s="192"/>
      <c r="H67" s="191"/>
      <c r="I67" s="190"/>
      <c r="J67" s="190"/>
      <c r="K67" s="190"/>
      <c r="L67" s="190"/>
      <c r="M67" s="191"/>
      <c r="N67" s="191"/>
    </row>
    <row r="68" spans="1:14" ht="20.100000000000001" customHeight="1" x14ac:dyDescent="0.2">
      <c r="A68" s="188">
        <v>66</v>
      </c>
      <c r="B68" s="103" t="str">
        <f t="shared" ref="B68:B131" si="2">IF(D68&lt;&gt;"",YEAR(D68),"")</f>
        <v/>
      </c>
      <c r="C68" s="103" t="str">
        <f t="shared" ref="C68:C131" si="3">IF(D68&lt;&gt;"",MONTH(D68),"")</f>
        <v/>
      </c>
      <c r="D68" s="189"/>
      <c r="E68" s="190"/>
      <c r="F68" s="191"/>
      <c r="G68" s="192"/>
      <c r="H68" s="191"/>
      <c r="I68" s="190"/>
      <c r="J68" s="190"/>
      <c r="K68" s="190"/>
      <c r="L68" s="190"/>
      <c r="M68" s="191"/>
      <c r="N68" s="191"/>
    </row>
    <row r="69" spans="1:14" ht="20.100000000000001" customHeight="1" x14ac:dyDescent="0.2">
      <c r="A69" s="188">
        <v>67</v>
      </c>
      <c r="B69" s="103" t="str">
        <f t="shared" si="2"/>
        <v/>
      </c>
      <c r="C69" s="103" t="str">
        <f t="shared" si="3"/>
        <v/>
      </c>
      <c r="D69" s="189"/>
      <c r="E69" s="190"/>
      <c r="F69" s="191"/>
      <c r="G69" s="192"/>
      <c r="H69" s="191"/>
      <c r="I69" s="190"/>
      <c r="J69" s="190"/>
      <c r="K69" s="190"/>
      <c r="L69" s="190"/>
      <c r="M69" s="191"/>
      <c r="N69" s="191"/>
    </row>
    <row r="70" spans="1:14" ht="20.100000000000001" customHeight="1" x14ac:dyDescent="0.2">
      <c r="A70" s="188">
        <v>68</v>
      </c>
      <c r="B70" s="103" t="str">
        <f t="shared" si="2"/>
        <v/>
      </c>
      <c r="C70" s="103" t="str">
        <f t="shared" si="3"/>
        <v/>
      </c>
      <c r="D70" s="189"/>
      <c r="E70" s="190"/>
      <c r="F70" s="191"/>
      <c r="G70" s="192"/>
      <c r="H70" s="191"/>
      <c r="I70" s="190"/>
      <c r="J70" s="190"/>
      <c r="K70" s="190"/>
      <c r="L70" s="190"/>
      <c r="M70" s="191"/>
      <c r="N70" s="191"/>
    </row>
    <row r="71" spans="1:14" ht="20.100000000000001" customHeight="1" x14ac:dyDescent="0.2">
      <c r="A71" s="188">
        <v>69</v>
      </c>
      <c r="B71" s="103" t="str">
        <f t="shared" si="2"/>
        <v/>
      </c>
      <c r="C71" s="103" t="str">
        <f t="shared" si="3"/>
        <v/>
      </c>
      <c r="D71" s="189"/>
      <c r="E71" s="190"/>
      <c r="F71" s="191"/>
      <c r="G71" s="192"/>
      <c r="H71" s="191"/>
      <c r="I71" s="190"/>
      <c r="J71" s="190"/>
      <c r="K71" s="190"/>
      <c r="L71" s="190"/>
      <c r="M71" s="191"/>
      <c r="N71" s="191"/>
    </row>
    <row r="72" spans="1:14" ht="20.100000000000001" customHeight="1" x14ac:dyDescent="0.2">
      <c r="A72" s="188">
        <v>70</v>
      </c>
      <c r="B72" s="103" t="str">
        <f t="shared" si="2"/>
        <v/>
      </c>
      <c r="C72" s="103" t="str">
        <f t="shared" si="3"/>
        <v/>
      </c>
      <c r="D72" s="189"/>
      <c r="E72" s="190"/>
      <c r="F72" s="191"/>
      <c r="G72" s="192"/>
      <c r="H72" s="191"/>
      <c r="I72" s="190"/>
      <c r="J72" s="190"/>
      <c r="K72" s="190"/>
      <c r="L72" s="190"/>
      <c r="M72" s="191"/>
      <c r="N72" s="191"/>
    </row>
    <row r="73" spans="1:14" ht="20.100000000000001" customHeight="1" x14ac:dyDescent="0.2">
      <c r="A73" s="188">
        <v>71</v>
      </c>
      <c r="B73" s="103" t="str">
        <f t="shared" si="2"/>
        <v/>
      </c>
      <c r="C73" s="103" t="str">
        <f t="shared" si="3"/>
        <v/>
      </c>
      <c r="D73" s="189"/>
      <c r="E73" s="190"/>
      <c r="F73" s="191"/>
      <c r="G73" s="192"/>
      <c r="H73" s="191"/>
      <c r="I73" s="190"/>
      <c r="J73" s="190"/>
      <c r="K73" s="190"/>
      <c r="L73" s="190"/>
      <c r="M73" s="191"/>
      <c r="N73" s="191"/>
    </row>
    <row r="74" spans="1:14" ht="20.100000000000001" customHeight="1" x14ac:dyDescent="0.2">
      <c r="A74" s="188">
        <v>72</v>
      </c>
      <c r="B74" s="103" t="str">
        <f t="shared" si="2"/>
        <v/>
      </c>
      <c r="C74" s="103" t="str">
        <f t="shared" si="3"/>
        <v/>
      </c>
      <c r="D74" s="189"/>
      <c r="E74" s="190"/>
      <c r="F74" s="191"/>
      <c r="G74" s="192"/>
      <c r="H74" s="191"/>
      <c r="I74" s="190"/>
      <c r="J74" s="190"/>
      <c r="K74" s="190"/>
      <c r="L74" s="190"/>
      <c r="M74" s="191"/>
      <c r="N74" s="191"/>
    </row>
    <row r="75" spans="1:14" ht="20.100000000000001" customHeight="1" x14ac:dyDescent="0.2">
      <c r="A75" s="188">
        <v>73</v>
      </c>
      <c r="B75" s="103" t="str">
        <f t="shared" si="2"/>
        <v/>
      </c>
      <c r="C75" s="103" t="str">
        <f t="shared" si="3"/>
        <v/>
      </c>
      <c r="D75" s="189"/>
      <c r="E75" s="190"/>
      <c r="F75" s="191"/>
      <c r="G75" s="192"/>
      <c r="H75" s="191"/>
      <c r="I75" s="190"/>
      <c r="J75" s="190"/>
      <c r="K75" s="190"/>
      <c r="L75" s="190"/>
      <c r="M75" s="191"/>
      <c r="N75" s="191"/>
    </row>
    <row r="76" spans="1:14" ht="20.100000000000001" customHeight="1" x14ac:dyDescent="0.2">
      <c r="A76" s="188">
        <v>74</v>
      </c>
      <c r="B76" s="103" t="str">
        <f t="shared" si="2"/>
        <v/>
      </c>
      <c r="C76" s="103" t="str">
        <f t="shared" si="3"/>
        <v/>
      </c>
      <c r="D76" s="189"/>
      <c r="E76" s="190"/>
      <c r="F76" s="191"/>
      <c r="G76" s="192"/>
      <c r="H76" s="191"/>
      <c r="I76" s="190"/>
      <c r="J76" s="190"/>
      <c r="K76" s="190"/>
      <c r="L76" s="190"/>
      <c r="M76" s="191"/>
      <c r="N76" s="191"/>
    </row>
    <row r="77" spans="1:14" ht="20.100000000000001" customHeight="1" x14ac:dyDescent="0.2">
      <c r="A77" s="188">
        <v>75</v>
      </c>
      <c r="B77" s="103" t="str">
        <f t="shared" si="2"/>
        <v/>
      </c>
      <c r="C77" s="103" t="str">
        <f t="shared" si="3"/>
        <v/>
      </c>
      <c r="D77" s="189"/>
      <c r="E77" s="190"/>
      <c r="F77" s="191"/>
      <c r="G77" s="192"/>
      <c r="H77" s="191"/>
      <c r="I77" s="190"/>
      <c r="J77" s="190"/>
      <c r="K77" s="190"/>
      <c r="L77" s="190"/>
      <c r="M77" s="191"/>
      <c r="N77" s="191"/>
    </row>
    <row r="78" spans="1:14" ht="20.100000000000001" customHeight="1" x14ac:dyDescent="0.2">
      <c r="A78" s="188">
        <v>76</v>
      </c>
      <c r="B78" s="103" t="str">
        <f t="shared" si="2"/>
        <v/>
      </c>
      <c r="C78" s="103" t="str">
        <f t="shared" si="3"/>
        <v/>
      </c>
      <c r="D78" s="189"/>
      <c r="E78" s="190"/>
      <c r="F78" s="191"/>
      <c r="G78" s="192"/>
      <c r="H78" s="191"/>
      <c r="I78" s="190"/>
      <c r="J78" s="190"/>
      <c r="K78" s="190"/>
      <c r="L78" s="190"/>
      <c r="M78" s="191"/>
      <c r="N78" s="191"/>
    </row>
    <row r="79" spans="1:14" ht="20.100000000000001" customHeight="1" x14ac:dyDescent="0.2">
      <c r="A79" s="188">
        <v>77</v>
      </c>
      <c r="B79" s="103" t="str">
        <f t="shared" si="2"/>
        <v/>
      </c>
      <c r="C79" s="103" t="str">
        <f t="shared" si="3"/>
        <v/>
      </c>
      <c r="D79" s="189"/>
      <c r="E79" s="190"/>
      <c r="F79" s="191"/>
      <c r="G79" s="192"/>
      <c r="H79" s="191"/>
      <c r="I79" s="190"/>
      <c r="J79" s="190"/>
      <c r="K79" s="190"/>
      <c r="L79" s="190"/>
      <c r="M79" s="191"/>
      <c r="N79" s="191"/>
    </row>
    <row r="80" spans="1:14" ht="20.100000000000001" customHeight="1" x14ac:dyDescent="0.2">
      <c r="A80" s="188">
        <v>78</v>
      </c>
      <c r="B80" s="103" t="str">
        <f t="shared" si="2"/>
        <v/>
      </c>
      <c r="C80" s="103" t="str">
        <f t="shared" si="3"/>
        <v/>
      </c>
      <c r="D80" s="189"/>
      <c r="E80" s="190"/>
      <c r="F80" s="191"/>
      <c r="G80" s="192"/>
      <c r="H80" s="191"/>
      <c r="I80" s="190"/>
      <c r="J80" s="190"/>
      <c r="K80" s="190"/>
      <c r="L80" s="190"/>
      <c r="M80" s="191"/>
      <c r="N80" s="191"/>
    </row>
    <row r="81" spans="1:14" ht="20.100000000000001" customHeight="1" x14ac:dyDescent="0.2">
      <c r="A81" s="188">
        <v>79</v>
      </c>
      <c r="B81" s="103" t="str">
        <f t="shared" si="2"/>
        <v/>
      </c>
      <c r="C81" s="103" t="str">
        <f t="shared" si="3"/>
        <v/>
      </c>
      <c r="D81" s="189"/>
      <c r="E81" s="190"/>
      <c r="F81" s="191"/>
      <c r="G81" s="192"/>
      <c r="H81" s="191"/>
      <c r="I81" s="190"/>
      <c r="J81" s="190"/>
      <c r="K81" s="190"/>
      <c r="L81" s="190"/>
      <c r="M81" s="191"/>
      <c r="N81" s="191"/>
    </row>
    <row r="82" spans="1:14" ht="20.100000000000001" customHeight="1" x14ac:dyDescent="0.2">
      <c r="A82" s="188">
        <v>80</v>
      </c>
      <c r="B82" s="103" t="str">
        <f t="shared" si="2"/>
        <v/>
      </c>
      <c r="C82" s="103" t="str">
        <f t="shared" si="3"/>
        <v/>
      </c>
      <c r="D82" s="189"/>
      <c r="E82" s="190"/>
      <c r="F82" s="191"/>
      <c r="G82" s="192"/>
      <c r="H82" s="191"/>
      <c r="I82" s="190"/>
      <c r="J82" s="190"/>
      <c r="K82" s="190"/>
      <c r="L82" s="190"/>
      <c r="M82" s="191"/>
      <c r="N82" s="191"/>
    </row>
    <row r="83" spans="1:14" ht="20.100000000000001" customHeight="1" x14ac:dyDescent="0.2">
      <c r="A83" s="188">
        <v>81</v>
      </c>
      <c r="B83" s="103" t="str">
        <f t="shared" si="2"/>
        <v/>
      </c>
      <c r="C83" s="103" t="str">
        <f t="shared" si="3"/>
        <v/>
      </c>
      <c r="D83" s="189"/>
      <c r="E83" s="190"/>
      <c r="F83" s="191"/>
      <c r="G83" s="192"/>
      <c r="H83" s="191"/>
      <c r="I83" s="190"/>
      <c r="J83" s="190"/>
      <c r="K83" s="190"/>
      <c r="L83" s="190"/>
      <c r="M83" s="191"/>
      <c r="N83" s="191"/>
    </row>
    <row r="84" spans="1:14" ht="20.100000000000001" customHeight="1" x14ac:dyDescent="0.2">
      <c r="A84" s="188">
        <v>82</v>
      </c>
      <c r="B84" s="103" t="str">
        <f t="shared" si="2"/>
        <v/>
      </c>
      <c r="C84" s="103" t="str">
        <f t="shared" si="3"/>
        <v/>
      </c>
      <c r="D84" s="189"/>
      <c r="E84" s="190"/>
      <c r="F84" s="191"/>
      <c r="G84" s="192"/>
      <c r="H84" s="191"/>
      <c r="I84" s="190"/>
      <c r="J84" s="190"/>
      <c r="K84" s="190"/>
      <c r="L84" s="190"/>
      <c r="M84" s="191"/>
      <c r="N84" s="191"/>
    </row>
    <row r="85" spans="1:14" ht="20.100000000000001" customHeight="1" x14ac:dyDescent="0.2">
      <c r="A85" s="188">
        <v>83</v>
      </c>
      <c r="B85" s="103" t="str">
        <f t="shared" si="2"/>
        <v/>
      </c>
      <c r="C85" s="103" t="str">
        <f t="shared" si="3"/>
        <v/>
      </c>
      <c r="D85" s="189"/>
      <c r="E85" s="190"/>
      <c r="F85" s="191"/>
      <c r="G85" s="192"/>
      <c r="H85" s="191"/>
      <c r="I85" s="190"/>
      <c r="J85" s="190"/>
      <c r="K85" s="190"/>
      <c r="L85" s="190"/>
      <c r="M85" s="191"/>
      <c r="N85" s="191"/>
    </row>
    <row r="86" spans="1:14" ht="20.100000000000001" customHeight="1" x14ac:dyDescent="0.2">
      <c r="A86" s="188">
        <v>84</v>
      </c>
      <c r="B86" s="103" t="str">
        <f t="shared" si="2"/>
        <v/>
      </c>
      <c r="C86" s="103" t="str">
        <f t="shared" si="3"/>
        <v/>
      </c>
      <c r="D86" s="189"/>
      <c r="E86" s="190"/>
      <c r="F86" s="191"/>
      <c r="G86" s="192"/>
      <c r="H86" s="191"/>
      <c r="I86" s="190"/>
      <c r="J86" s="190"/>
      <c r="K86" s="190"/>
      <c r="L86" s="190"/>
      <c r="M86" s="191"/>
      <c r="N86" s="191"/>
    </row>
    <row r="87" spans="1:14" ht="20.100000000000001" customHeight="1" x14ac:dyDescent="0.2">
      <c r="A87" s="188">
        <v>85</v>
      </c>
      <c r="B87" s="103" t="str">
        <f t="shared" si="2"/>
        <v/>
      </c>
      <c r="C87" s="103" t="str">
        <f t="shared" si="3"/>
        <v/>
      </c>
      <c r="D87" s="189"/>
      <c r="E87" s="190"/>
      <c r="F87" s="191"/>
      <c r="G87" s="192"/>
      <c r="H87" s="191"/>
      <c r="I87" s="190"/>
      <c r="J87" s="190"/>
      <c r="K87" s="190"/>
      <c r="L87" s="190"/>
      <c r="M87" s="191"/>
      <c r="N87" s="191"/>
    </row>
    <row r="88" spans="1:14" ht="20.100000000000001" customHeight="1" x14ac:dyDescent="0.2">
      <c r="A88" s="188">
        <v>86</v>
      </c>
      <c r="B88" s="103" t="str">
        <f t="shared" si="2"/>
        <v/>
      </c>
      <c r="C88" s="103" t="str">
        <f t="shared" si="3"/>
        <v/>
      </c>
      <c r="D88" s="189"/>
      <c r="E88" s="190"/>
      <c r="F88" s="191"/>
      <c r="G88" s="192"/>
      <c r="H88" s="191"/>
      <c r="I88" s="190"/>
      <c r="J88" s="190"/>
      <c r="K88" s="190"/>
      <c r="L88" s="190"/>
      <c r="M88" s="191"/>
      <c r="N88" s="191"/>
    </row>
    <row r="89" spans="1:14" ht="20.100000000000001" customHeight="1" x14ac:dyDescent="0.2">
      <c r="A89" s="188">
        <v>87</v>
      </c>
      <c r="B89" s="103" t="str">
        <f t="shared" si="2"/>
        <v/>
      </c>
      <c r="C89" s="103" t="str">
        <f t="shared" si="3"/>
        <v/>
      </c>
      <c r="D89" s="189"/>
      <c r="E89" s="190"/>
      <c r="F89" s="191"/>
      <c r="G89" s="192"/>
      <c r="H89" s="191"/>
      <c r="I89" s="190"/>
      <c r="J89" s="190"/>
      <c r="K89" s="190"/>
      <c r="L89" s="190"/>
      <c r="M89" s="191"/>
      <c r="N89" s="191"/>
    </row>
    <row r="90" spans="1:14" ht="20.100000000000001" customHeight="1" x14ac:dyDescent="0.2">
      <c r="A90" s="188">
        <v>88</v>
      </c>
      <c r="B90" s="103" t="str">
        <f t="shared" si="2"/>
        <v/>
      </c>
      <c r="C90" s="103" t="str">
        <f t="shared" si="3"/>
        <v/>
      </c>
      <c r="D90" s="189"/>
      <c r="E90" s="190"/>
      <c r="F90" s="191"/>
      <c r="G90" s="192"/>
      <c r="H90" s="191"/>
      <c r="I90" s="190"/>
      <c r="J90" s="190"/>
      <c r="K90" s="190"/>
      <c r="L90" s="190"/>
      <c r="M90" s="191"/>
      <c r="N90" s="191"/>
    </row>
    <row r="91" spans="1:14" ht="20.100000000000001" customHeight="1" x14ac:dyDescent="0.2">
      <c r="A91" s="188">
        <v>89</v>
      </c>
      <c r="B91" s="103" t="str">
        <f t="shared" si="2"/>
        <v/>
      </c>
      <c r="C91" s="103" t="str">
        <f t="shared" si="3"/>
        <v/>
      </c>
      <c r="D91" s="189"/>
      <c r="E91" s="190"/>
      <c r="F91" s="191"/>
      <c r="G91" s="192"/>
      <c r="H91" s="191"/>
      <c r="I91" s="190"/>
      <c r="J91" s="190"/>
      <c r="K91" s="190"/>
      <c r="L91" s="190"/>
      <c r="M91" s="191"/>
      <c r="N91" s="191"/>
    </row>
    <row r="92" spans="1:14" ht="20.100000000000001" customHeight="1" x14ac:dyDescent="0.2">
      <c r="A92" s="188">
        <v>90</v>
      </c>
      <c r="B92" s="103" t="str">
        <f t="shared" si="2"/>
        <v/>
      </c>
      <c r="C92" s="103" t="str">
        <f t="shared" si="3"/>
        <v/>
      </c>
      <c r="D92" s="189"/>
      <c r="E92" s="190"/>
      <c r="F92" s="191"/>
      <c r="G92" s="192"/>
      <c r="H92" s="191"/>
      <c r="I92" s="190"/>
      <c r="J92" s="190"/>
      <c r="K92" s="190"/>
      <c r="L92" s="190"/>
      <c r="M92" s="191"/>
      <c r="N92" s="191"/>
    </row>
    <row r="93" spans="1:14" ht="20.100000000000001" customHeight="1" x14ac:dyDescent="0.2">
      <c r="A93" s="188">
        <v>91</v>
      </c>
      <c r="B93" s="103" t="str">
        <f t="shared" si="2"/>
        <v/>
      </c>
      <c r="C93" s="103" t="str">
        <f t="shared" si="3"/>
        <v/>
      </c>
      <c r="D93" s="189"/>
      <c r="E93" s="190"/>
      <c r="F93" s="191"/>
      <c r="G93" s="192"/>
      <c r="H93" s="191"/>
      <c r="I93" s="190"/>
      <c r="J93" s="190"/>
      <c r="K93" s="190"/>
      <c r="L93" s="190"/>
      <c r="M93" s="191"/>
      <c r="N93" s="191"/>
    </row>
    <row r="94" spans="1:14" ht="20.100000000000001" customHeight="1" x14ac:dyDescent="0.2">
      <c r="A94" s="188">
        <v>92</v>
      </c>
      <c r="B94" s="103" t="str">
        <f t="shared" si="2"/>
        <v/>
      </c>
      <c r="C94" s="103" t="str">
        <f t="shared" si="3"/>
        <v/>
      </c>
      <c r="D94" s="189"/>
      <c r="E94" s="190"/>
      <c r="F94" s="191"/>
      <c r="G94" s="192"/>
      <c r="H94" s="191"/>
      <c r="I94" s="190"/>
      <c r="J94" s="190"/>
      <c r="K94" s="190"/>
      <c r="L94" s="190"/>
      <c r="M94" s="191"/>
      <c r="N94" s="191"/>
    </row>
    <row r="95" spans="1:14" ht="20.100000000000001" customHeight="1" x14ac:dyDescent="0.2">
      <c r="A95" s="188">
        <v>93</v>
      </c>
      <c r="B95" s="103" t="str">
        <f t="shared" si="2"/>
        <v/>
      </c>
      <c r="C95" s="103" t="str">
        <f t="shared" si="3"/>
        <v/>
      </c>
      <c r="D95" s="189"/>
      <c r="E95" s="190"/>
      <c r="F95" s="191"/>
      <c r="G95" s="192"/>
      <c r="H95" s="191"/>
      <c r="I95" s="190"/>
      <c r="J95" s="190"/>
      <c r="K95" s="190"/>
      <c r="L95" s="190"/>
      <c r="M95" s="191"/>
      <c r="N95" s="191"/>
    </row>
    <row r="96" spans="1:14" ht="20.100000000000001" customHeight="1" x14ac:dyDescent="0.2">
      <c r="A96" s="188">
        <v>94</v>
      </c>
      <c r="B96" s="103" t="str">
        <f t="shared" si="2"/>
        <v/>
      </c>
      <c r="C96" s="103" t="str">
        <f t="shared" si="3"/>
        <v/>
      </c>
      <c r="D96" s="189"/>
      <c r="E96" s="190"/>
      <c r="F96" s="191"/>
      <c r="G96" s="192"/>
      <c r="H96" s="191"/>
      <c r="I96" s="190"/>
      <c r="J96" s="190"/>
      <c r="K96" s="190"/>
      <c r="L96" s="190"/>
      <c r="M96" s="191"/>
      <c r="N96" s="191"/>
    </row>
    <row r="97" spans="1:14" ht="20.100000000000001" customHeight="1" x14ac:dyDescent="0.2">
      <c r="A97" s="188">
        <v>95</v>
      </c>
      <c r="B97" s="103" t="str">
        <f t="shared" si="2"/>
        <v/>
      </c>
      <c r="C97" s="103" t="str">
        <f t="shared" si="3"/>
        <v/>
      </c>
      <c r="D97" s="189"/>
      <c r="E97" s="190"/>
      <c r="F97" s="191"/>
      <c r="G97" s="192"/>
      <c r="H97" s="191"/>
      <c r="I97" s="190"/>
      <c r="J97" s="190"/>
      <c r="K97" s="190"/>
      <c r="L97" s="190"/>
      <c r="M97" s="191"/>
      <c r="N97" s="191"/>
    </row>
    <row r="98" spans="1:14" ht="20.100000000000001" customHeight="1" x14ac:dyDescent="0.2">
      <c r="A98" s="188">
        <v>96</v>
      </c>
      <c r="B98" s="103" t="str">
        <f t="shared" si="2"/>
        <v/>
      </c>
      <c r="C98" s="103" t="str">
        <f t="shared" si="3"/>
        <v/>
      </c>
      <c r="D98" s="189"/>
      <c r="E98" s="190"/>
      <c r="F98" s="191"/>
      <c r="G98" s="192"/>
      <c r="H98" s="191"/>
      <c r="I98" s="190"/>
      <c r="J98" s="190"/>
      <c r="K98" s="190"/>
      <c r="L98" s="190"/>
      <c r="M98" s="191"/>
      <c r="N98" s="191"/>
    </row>
    <row r="99" spans="1:14" ht="20.100000000000001" customHeight="1" x14ac:dyDescent="0.2">
      <c r="A99" s="188">
        <v>97</v>
      </c>
      <c r="B99" s="103" t="str">
        <f t="shared" si="2"/>
        <v/>
      </c>
      <c r="C99" s="103" t="str">
        <f t="shared" si="3"/>
        <v/>
      </c>
      <c r="D99" s="189"/>
      <c r="E99" s="190"/>
      <c r="F99" s="191"/>
      <c r="G99" s="192"/>
      <c r="H99" s="191"/>
      <c r="I99" s="190"/>
      <c r="J99" s="190"/>
      <c r="K99" s="190"/>
      <c r="L99" s="190"/>
      <c r="M99" s="191"/>
      <c r="N99" s="191"/>
    </row>
    <row r="100" spans="1:14" ht="20.100000000000001" customHeight="1" x14ac:dyDescent="0.2">
      <c r="A100" s="188">
        <v>98</v>
      </c>
      <c r="B100" s="103" t="str">
        <f t="shared" si="2"/>
        <v/>
      </c>
      <c r="C100" s="103" t="str">
        <f t="shared" si="3"/>
        <v/>
      </c>
      <c r="D100" s="189"/>
      <c r="E100" s="190"/>
      <c r="F100" s="191"/>
      <c r="G100" s="192"/>
      <c r="H100" s="191"/>
      <c r="I100" s="190"/>
      <c r="J100" s="190"/>
      <c r="K100" s="190"/>
      <c r="L100" s="190"/>
      <c r="M100" s="191"/>
      <c r="N100" s="191"/>
    </row>
    <row r="101" spans="1:14" ht="20.100000000000001" customHeight="1" x14ac:dyDescent="0.2">
      <c r="A101" s="188">
        <v>99</v>
      </c>
      <c r="B101" s="103" t="str">
        <f t="shared" si="2"/>
        <v/>
      </c>
      <c r="C101" s="103" t="str">
        <f t="shared" si="3"/>
        <v/>
      </c>
      <c r="D101" s="189"/>
      <c r="E101" s="190"/>
      <c r="F101" s="191"/>
      <c r="G101" s="192"/>
      <c r="H101" s="191"/>
      <c r="I101" s="190"/>
      <c r="J101" s="190"/>
      <c r="K101" s="190"/>
      <c r="L101" s="190"/>
      <c r="M101" s="191"/>
      <c r="N101" s="191"/>
    </row>
    <row r="102" spans="1:14" ht="20.100000000000001" customHeight="1" x14ac:dyDescent="0.2">
      <c r="A102" s="188">
        <v>100</v>
      </c>
      <c r="B102" s="103" t="str">
        <f t="shared" si="2"/>
        <v/>
      </c>
      <c r="C102" s="103" t="str">
        <f t="shared" si="3"/>
        <v/>
      </c>
      <c r="D102" s="189"/>
      <c r="E102" s="190"/>
      <c r="F102" s="191"/>
      <c r="G102" s="192"/>
      <c r="H102" s="191"/>
      <c r="I102" s="190"/>
      <c r="J102" s="190"/>
      <c r="K102" s="190"/>
      <c r="L102" s="190"/>
      <c r="M102" s="191"/>
      <c r="N102" s="191"/>
    </row>
    <row r="103" spans="1:14" ht="20.100000000000001" customHeight="1" x14ac:dyDescent="0.2">
      <c r="A103" s="188">
        <v>101</v>
      </c>
      <c r="B103" s="103" t="str">
        <f t="shared" si="2"/>
        <v/>
      </c>
      <c r="C103" s="103" t="str">
        <f t="shared" si="3"/>
        <v/>
      </c>
      <c r="D103" s="189"/>
      <c r="E103" s="190"/>
      <c r="F103" s="191"/>
      <c r="G103" s="192"/>
      <c r="H103" s="191"/>
      <c r="I103" s="190"/>
      <c r="J103" s="190"/>
      <c r="K103" s="190"/>
      <c r="L103" s="190"/>
      <c r="M103" s="191"/>
      <c r="N103" s="191"/>
    </row>
    <row r="104" spans="1:14" ht="20.100000000000001" customHeight="1" x14ac:dyDescent="0.2">
      <c r="A104" s="188">
        <v>102</v>
      </c>
      <c r="B104" s="103" t="str">
        <f t="shared" si="2"/>
        <v/>
      </c>
      <c r="C104" s="103" t="str">
        <f t="shared" si="3"/>
        <v/>
      </c>
      <c r="D104" s="189"/>
      <c r="E104" s="190"/>
      <c r="F104" s="191"/>
      <c r="G104" s="192"/>
      <c r="H104" s="191"/>
      <c r="I104" s="190"/>
      <c r="J104" s="190"/>
      <c r="K104" s="190"/>
      <c r="L104" s="190"/>
      <c r="M104" s="191"/>
      <c r="N104" s="191"/>
    </row>
    <row r="105" spans="1:14" ht="20.100000000000001" customHeight="1" x14ac:dyDescent="0.2">
      <c r="A105" s="188">
        <v>103</v>
      </c>
      <c r="B105" s="103" t="str">
        <f t="shared" si="2"/>
        <v/>
      </c>
      <c r="C105" s="103" t="str">
        <f t="shared" si="3"/>
        <v/>
      </c>
      <c r="D105" s="189"/>
      <c r="E105" s="190"/>
      <c r="F105" s="191"/>
      <c r="G105" s="192"/>
      <c r="H105" s="191"/>
      <c r="I105" s="190"/>
      <c r="J105" s="190"/>
      <c r="K105" s="190"/>
      <c r="L105" s="190"/>
      <c r="M105" s="191"/>
      <c r="N105" s="191"/>
    </row>
    <row r="106" spans="1:14" ht="20.100000000000001" customHeight="1" x14ac:dyDescent="0.2">
      <c r="A106" s="188">
        <v>104</v>
      </c>
      <c r="B106" s="103" t="str">
        <f t="shared" si="2"/>
        <v/>
      </c>
      <c r="C106" s="103" t="str">
        <f t="shared" si="3"/>
        <v/>
      </c>
      <c r="D106" s="189"/>
      <c r="E106" s="190"/>
      <c r="F106" s="191"/>
      <c r="G106" s="192"/>
      <c r="H106" s="191"/>
      <c r="I106" s="190"/>
      <c r="J106" s="190"/>
      <c r="K106" s="190"/>
      <c r="L106" s="190"/>
      <c r="M106" s="191"/>
      <c r="N106" s="191"/>
    </row>
    <row r="107" spans="1:14" ht="20.100000000000001" customHeight="1" x14ac:dyDescent="0.2">
      <c r="A107" s="188">
        <v>105</v>
      </c>
      <c r="B107" s="103" t="str">
        <f t="shared" si="2"/>
        <v/>
      </c>
      <c r="C107" s="103" t="str">
        <f t="shared" si="3"/>
        <v/>
      </c>
      <c r="D107" s="189"/>
      <c r="E107" s="190"/>
      <c r="F107" s="191"/>
      <c r="G107" s="192"/>
      <c r="H107" s="191"/>
      <c r="I107" s="190"/>
      <c r="J107" s="190"/>
      <c r="K107" s="190"/>
      <c r="L107" s="190"/>
      <c r="M107" s="191"/>
      <c r="N107" s="191"/>
    </row>
    <row r="108" spans="1:14" ht="20.100000000000001" customHeight="1" x14ac:dyDescent="0.2">
      <c r="A108" s="188">
        <v>106</v>
      </c>
      <c r="B108" s="103" t="str">
        <f t="shared" si="2"/>
        <v/>
      </c>
      <c r="C108" s="103" t="str">
        <f t="shared" si="3"/>
        <v/>
      </c>
      <c r="D108" s="189"/>
      <c r="E108" s="190"/>
      <c r="F108" s="191"/>
      <c r="G108" s="192"/>
      <c r="H108" s="191"/>
      <c r="I108" s="190"/>
      <c r="J108" s="190"/>
      <c r="K108" s="190"/>
      <c r="L108" s="190"/>
      <c r="M108" s="191"/>
      <c r="N108" s="191"/>
    </row>
    <row r="109" spans="1:14" ht="20.100000000000001" customHeight="1" x14ac:dyDescent="0.2">
      <c r="A109" s="188">
        <v>107</v>
      </c>
      <c r="B109" s="103" t="str">
        <f t="shared" si="2"/>
        <v/>
      </c>
      <c r="C109" s="103" t="str">
        <f t="shared" si="3"/>
        <v/>
      </c>
      <c r="D109" s="189"/>
      <c r="E109" s="190"/>
      <c r="F109" s="191"/>
      <c r="G109" s="192"/>
      <c r="H109" s="191"/>
      <c r="I109" s="190"/>
      <c r="J109" s="190"/>
      <c r="K109" s="190"/>
      <c r="L109" s="190"/>
      <c r="M109" s="191"/>
      <c r="N109" s="191"/>
    </row>
    <row r="110" spans="1:14" ht="20.100000000000001" customHeight="1" x14ac:dyDescent="0.2">
      <c r="A110" s="188">
        <v>108</v>
      </c>
      <c r="B110" s="103" t="str">
        <f t="shared" si="2"/>
        <v/>
      </c>
      <c r="C110" s="103" t="str">
        <f t="shared" si="3"/>
        <v/>
      </c>
      <c r="D110" s="189"/>
      <c r="E110" s="190"/>
      <c r="F110" s="191"/>
      <c r="G110" s="192"/>
      <c r="H110" s="191"/>
      <c r="I110" s="190"/>
      <c r="J110" s="190"/>
      <c r="K110" s="190"/>
      <c r="L110" s="190"/>
      <c r="M110" s="191"/>
      <c r="N110" s="191"/>
    </row>
    <row r="111" spans="1:14" ht="20.100000000000001" customHeight="1" x14ac:dyDescent="0.2">
      <c r="A111" s="188">
        <v>109</v>
      </c>
      <c r="B111" s="103" t="str">
        <f t="shared" si="2"/>
        <v/>
      </c>
      <c r="C111" s="103" t="str">
        <f t="shared" si="3"/>
        <v/>
      </c>
      <c r="D111" s="189"/>
      <c r="E111" s="190"/>
      <c r="F111" s="191"/>
      <c r="G111" s="192"/>
      <c r="H111" s="191"/>
      <c r="I111" s="190"/>
      <c r="J111" s="190"/>
      <c r="K111" s="190"/>
      <c r="L111" s="190"/>
      <c r="M111" s="191"/>
      <c r="N111" s="191"/>
    </row>
    <row r="112" spans="1:14" ht="20.100000000000001" customHeight="1" x14ac:dyDescent="0.2">
      <c r="A112" s="188">
        <v>110</v>
      </c>
      <c r="B112" s="103" t="str">
        <f t="shared" si="2"/>
        <v/>
      </c>
      <c r="C112" s="103" t="str">
        <f t="shared" si="3"/>
        <v/>
      </c>
      <c r="D112" s="189"/>
      <c r="E112" s="190"/>
      <c r="F112" s="191"/>
      <c r="G112" s="192"/>
      <c r="H112" s="191"/>
      <c r="I112" s="190"/>
      <c r="J112" s="190"/>
      <c r="K112" s="190"/>
      <c r="L112" s="190"/>
      <c r="M112" s="191"/>
      <c r="N112" s="191"/>
    </row>
    <row r="113" spans="1:14" ht="20.100000000000001" customHeight="1" x14ac:dyDescent="0.2">
      <c r="A113" s="188">
        <v>111</v>
      </c>
      <c r="B113" s="103" t="str">
        <f t="shared" si="2"/>
        <v/>
      </c>
      <c r="C113" s="103" t="str">
        <f t="shared" si="3"/>
        <v/>
      </c>
      <c r="D113" s="189"/>
      <c r="E113" s="190"/>
      <c r="F113" s="191"/>
      <c r="G113" s="192"/>
      <c r="H113" s="191"/>
      <c r="I113" s="190"/>
      <c r="J113" s="190"/>
      <c r="K113" s="190"/>
      <c r="L113" s="190"/>
      <c r="M113" s="191"/>
      <c r="N113" s="191"/>
    </row>
    <row r="114" spans="1:14" ht="20.100000000000001" customHeight="1" x14ac:dyDescent="0.2">
      <c r="A114" s="188">
        <v>112</v>
      </c>
      <c r="B114" s="103" t="str">
        <f t="shared" si="2"/>
        <v/>
      </c>
      <c r="C114" s="103" t="str">
        <f t="shared" si="3"/>
        <v/>
      </c>
      <c r="D114" s="189"/>
      <c r="E114" s="190"/>
      <c r="F114" s="191"/>
      <c r="G114" s="192"/>
      <c r="H114" s="191"/>
      <c r="I114" s="190"/>
      <c r="J114" s="190"/>
      <c r="K114" s="190"/>
      <c r="L114" s="190"/>
      <c r="M114" s="191"/>
      <c r="N114" s="191"/>
    </row>
    <row r="115" spans="1:14" ht="20.100000000000001" customHeight="1" x14ac:dyDescent="0.2">
      <c r="A115" s="188">
        <v>113</v>
      </c>
      <c r="B115" s="103" t="str">
        <f t="shared" si="2"/>
        <v/>
      </c>
      <c r="C115" s="103" t="str">
        <f t="shared" si="3"/>
        <v/>
      </c>
      <c r="D115" s="189"/>
      <c r="E115" s="190"/>
      <c r="F115" s="191"/>
      <c r="G115" s="192"/>
      <c r="H115" s="191"/>
      <c r="I115" s="190"/>
      <c r="J115" s="190"/>
      <c r="K115" s="190"/>
      <c r="L115" s="190"/>
      <c r="M115" s="191"/>
      <c r="N115" s="191"/>
    </row>
    <row r="116" spans="1:14" ht="20.100000000000001" customHeight="1" x14ac:dyDescent="0.2">
      <c r="A116" s="188">
        <v>114</v>
      </c>
      <c r="B116" s="103" t="str">
        <f t="shared" si="2"/>
        <v/>
      </c>
      <c r="C116" s="103" t="str">
        <f t="shared" si="3"/>
        <v/>
      </c>
      <c r="D116" s="189"/>
      <c r="E116" s="190"/>
      <c r="F116" s="191"/>
      <c r="G116" s="192"/>
      <c r="H116" s="191"/>
      <c r="I116" s="190"/>
      <c r="J116" s="190"/>
      <c r="K116" s="190"/>
      <c r="L116" s="190"/>
      <c r="M116" s="191"/>
      <c r="N116" s="191"/>
    </row>
    <row r="117" spans="1:14" ht="20.100000000000001" customHeight="1" x14ac:dyDescent="0.2">
      <c r="A117" s="188">
        <v>115</v>
      </c>
      <c r="B117" s="103" t="str">
        <f t="shared" si="2"/>
        <v/>
      </c>
      <c r="C117" s="103" t="str">
        <f t="shared" si="3"/>
        <v/>
      </c>
      <c r="D117" s="189"/>
      <c r="E117" s="190"/>
      <c r="F117" s="191"/>
      <c r="G117" s="192"/>
      <c r="H117" s="191"/>
      <c r="I117" s="190"/>
      <c r="J117" s="190"/>
      <c r="K117" s="190"/>
      <c r="L117" s="190"/>
      <c r="M117" s="191"/>
      <c r="N117" s="191"/>
    </row>
    <row r="118" spans="1:14" ht="20.100000000000001" customHeight="1" x14ac:dyDescent="0.2">
      <c r="A118" s="188">
        <v>116</v>
      </c>
      <c r="B118" s="103" t="str">
        <f t="shared" si="2"/>
        <v/>
      </c>
      <c r="C118" s="103" t="str">
        <f t="shared" si="3"/>
        <v/>
      </c>
      <c r="D118" s="189"/>
      <c r="E118" s="190"/>
      <c r="F118" s="191"/>
      <c r="G118" s="192"/>
      <c r="H118" s="191"/>
      <c r="I118" s="190"/>
      <c r="J118" s="190"/>
      <c r="K118" s="190"/>
      <c r="L118" s="190"/>
      <c r="M118" s="191"/>
      <c r="N118" s="191"/>
    </row>
    <row r="119" spans="1:14" ht="20.100000000000001" customHeight="1" x14ac:dyDescent="0.2">
      <c r="A119" s="188">
        <v>117</v>
      </c>
      <c r="B119" s="103" t="str">
        <f t="shared" si="2"/>
        <v/>
      </c>
      <c r="C119" s="103" t="str">
        <f t="shared" si="3"/>
        <v/>
      </c>
      <c r="D119" s="189"/>
      <c r="E119" s="190"/>
      <c r="F119" s="191"/>
      <c r="G119" s="192"/>
      <c r="H119" s="191"/>
      <c r="I119" s="190"/>
      <c r="J119" s="190"/>
      <c r="K119" s="190"/>
      <c r="L119" s="190"/>
      <c r="M119" s="191"/>
      <c r="N119" s="191"/>
    </row>
    <row r="120" spans="1:14" ht="20.100000000000001" customHeight="1" x14ac:dyDescent="0.2">
      <c r="A120" s="188">
        <v>118</v>
      </c>
      <c r="B120" s="103" t="str">
        <f t="shared" si="2"/>
        <v/>
      </c>
      <c r="C120" s="103" t="str">
        <f t="shared" si="3"/>
        <v/>
      </c>
      <c r="D120" s="189"/>
      <c r="E120" s="190"/>
      <c r="F120" s="191"/>
      <c r="G120" s="192"/>
      <c r="H120" s="191"/>
      <c r="I120" s="190"/>
      <c r="J120" s="190"/>
      <c r="K120" s="190"/>
      <c r="L120" s="190"/>
      <c r="M120" s="191"/>
      <c r="N120" s="191"/>
    </row>
    <row r="121" spans="1:14" ht="20.100000000000001" customHeight="1" x14ac:dyDescent="0.2">
      <c r="A121" s="188">
        <v>119</v>
      </c>
      <c r="B121" s="103" t="str">
        <f t="shared" si="2"/>
        <v/>
      </c>
      <c r="C121" s="103" t="str">
        <f t="shared" si="3"/>
        <v/>
      </c>
      <c r="D121" s="189"/>
      <c r="E121" s="190"/>
      <c r="F121" s="191"/>
      <c r="G121" s="192"/>
      <c r="H121" s="191"/>
      <c r="I121" s="190"/>
      <c r="J121" s="190"/>
      <c r="K121" s="190"/>
      <c r="L121" s="190"/>
      <c r="M121" s="191"/>
      <c r="N121" s="191"/>
    </row>
    <row r="122" spans="1:14" ht="20.100000000000001" customHeight="1" x14ac:dyDescent="0.2">
      <c r="A122" s="188">
        <v>120</v>
      </c>
      <c r="B122" s="103" t="str">
        <f t="shared" si="2"/>
        <v/>
      </c>
      <c r="C122" s="103" t="str">
        <f t="shared" si="3"/>
        <v/>
      </c>
      <c r="D122" s="189"/>
      <c r="E122" s="190"/>
      <c r="F122" s="191"/>
      <c r="G122" s="192"/>
      <c r="H122" s="191"/>
      <c r="I122" s="190"/>
      <c r="J122" s="190"/>
      <c r="K122" s="190"/>
      <c r="L122" s="190"/>
      <c r="M122" s="191"/>
      <c r="N122" s="191"/>
    </row>
    <row r="123" spans="1:14" ht="20.100000000000001" customHeight="1" x14ac:dyDescent="0.2">
      <c r="A123" s="188">
        <v>121</v>
      </c>
      <c r="B123" s="103" t="str">
        <f t="shared" si="2"/>
        <v/>
      </c>
      <c r="C123" s="103" t="str">
        <f t="shared" si="3"/>
        <v/>
      </c>
      <c r="D123" s="189"/>
      <c r="E123" s="190"/>
      <c r="F123" s="191"/>
      <c r="G123" s="192"/>
      <c r="H123" s="191"/>
      <c r="I123" s="190"/>
      <c r="J123" s="190"/>
      <c r="K123" s="190"/>
      <c r="L123" s="190"/>
      <c r="M123" s="191"/>
      <c r="N123" s="191"/>
    </row>
    <row r="124" spans="1:14" ht="20.100000000000001" customHeight="1" x14ac:dyDescent="0.2">
      <c r="A124" s="188">
        <v>122</v>
      </c>
      <c r="B124" s="103" t="str">
        <f t="shared" si="2"/>
        <v/>
      </c>
      <c r="C124" s="103" t="str">
        <f t="shared" si="3"/>
        <v/>
      </c>
      <c r="D124" s="189"/>
      <c r="E124" s="190"/>
      <c r="F124" s="191"/>
      <c r="G124" s="192"/>
      <c r="H124" s="191"/>
      <c r="I124" s="190"/>
      <c r="J124" s="190"/>
      <c r="K124" s="190"/>
      <c r="L124" s="190"/>
      <c r="M124" s="191"/>
      <c r="N124" s="191"/>
    </row>
    <row r="125" spans="1:14" ht="20.100000000000001" customHeight="1" x14ac:dyDescent="0.2">
      <c r="A125" s="188">
        <v>123</v>
      </c>
      <c r="B125" s="103" t="str">
        <f t="shared" si="2"/>
        <v/>
      </c>
      <c r="C125" s="103" t="str">
        <f t="shared" si="3"/>
        <v/>
      </c>
      <c r="D125" s="189"/>
      <c r="E125" s="190"/>
      <c r="F125" s="191"/>
      <c r="G125" s="192"/>
      <c r="H125" s="191"/>
      <c r="I125" s="190"/>
      <c r="J125" s="190"/>
      <c r="K125" s="190"/>
      <c r="L125" s="190"/>
      <c r="M125" s="191"/>
      <c r="N125" s="191"/>
    </row>
    <row r="126" spans="1:14" ht="20.100000000000001" customHeight="1" x14ac:dyDescent="0.2">
      <c r="A126" s="188">
        <v>124</v>
      </c>
      <c r="B126" s="103" t="str">
        <f t="shared" si="2"/>
        <v/>
      </c>
      <c r="C126" s="103" t="str">
        <f t="shared" si="3"/>
        <v/>
      </c>
      <c r="D126" s="189"/>
      <c r="E126" s="190"/>
      <c r="F126" s="191"/>
      <c r="G126" s="192"/>
      <c r="H126" s="191"/>
      <c r="I126" s="190"/>
      <c r="J126" s="190"/>
      <c r="K126" s="190"/>
      <c r="L126" s="190"/>
      <c r="M126" s="191"/>
      <c r="N126" s="191"/>
    </row>
    <row r="127" spans="1:14" ht="20.100000000000001" customHeight="1" x14ac:dyDescent="0.2">
      <c r="A127" s="188">
        <v>125</v>
      </c>
      <c r="B127" s="103" t="str">
        <f t="shared" si="2"/>
        <v/>
      </c>
      <c r="C127" s="103" t="str">
        <f t="shared" si="3"/>
        <v/>
      </c>
      <c r="D127" s="189"/>
      <c r="E127" s="190"/>
      <c r="F127" s="191"/>
      <c r="G127" s="192"/>
      <c r="H127" s="191"/>
      <c r="I127" s="190"/>
      <c r="J127" s="190"/>
      <c r="K127" s="190"/>
      <c r="L127" s="190"/>
      <c r="M127" s="191"/>
      <c r="N127" s="191"/>
    </row>
    <row r="128" spans="1:14" ht="20.100000000000001" customHeight="1" x14ac:dyDescent="0.2">
      <c r="A128" s="188">
        <v>126</v>
      </c>
      <c r="B128" s="103" t="str">
        <f t="shared" si="2"/>
        <v/>
      </c>
      <c r="C128" s="103" t="str">
        <f t="shared" si="3"/>
        <v/>
      </c>
      <c r="D128" s="189"/>
      <c r="E128" s="190"/>
      <c r="F128" s="191"/>
      <c r="G128" s="192"/>
      <c r="H128" s="191"/>
      <c r="I128" s="190"/>
      <c r="J128" s="190"/>
      <c r="K128" s="190"/>
      <c r="L128" s="190"/>
      <c r="M128" s="191"/>
      <c r="N128" s="191"/>
    </row>
    <row r="129" spans="1:14" ht="20.100000000000001" customHeight="1" x14ac:dyDescent="0.2">
      <c r="A129" s="188">
        <v>127</v>
      </c>
      <c r="B129" s="103" t="str">
        <f t="shared" si="2"/>
        <v/>
      </c>
      <c r="C129" s="103" t="str">
        <f t="shared" si="3"/>
        <v/>
      </c>
      <c r="D129" s="189"/>
      <c r="E129" s="190"/>
      <c r="F129" s="191"/>
      <c r="G129" s="192"/>
      <c r="H129" s="191"/>
      <c r="I129" s="190"/>
      <c r="J129" s="190"/>
      <c r="K129" s="190"/>
      <c r="L129" s="190"/>
      <c r="M129" s="191"/>
      <c r="N129" s="191"/>
    </row>
    <row r="130" spans="1:14" ht="20.100000000000001" customHeight="1" x14ac:dyDescent="0.2">
      <c r="A130" s="188">
        <v>128</v>
      </c>
      <c r="B130" s="103" t="str">
        <f t="shared" si="2"/>
        <v/>
      </c>
      <c r="C130" s="103" t="str">
        <f t="shared" si="3"/>
        <v/>
      </c>
      <c r="D130" s="189"/>
      <c r="E130" s="190"/>
      <c r="F130" s="191"/>
      <c r="G130" s="192"/>
      <c r="H130" s="191"/>
      <c r="I130" s="190"/>
      <c r="J130" s="190"/>
      <c r="K130" s="190"/>
      <c r="L130" s="190"/>
      <c r="M130" s="191"/>
      <c r="N130" s="191"/>
    </row>
    <row r="131" spans="1:14" ht="20.100000000000001" customHeight="1" x14ac:dyDescent="0.2">
      <c r="A131" s="188">
        <v>129</v>
      </c>
      <c r="B131" s="103" t="str">
        <f t="shared" si="2"/>
        <v/>
      </c>
      <c r="C131" s="103" t="str">
        <f t="shared" si="3"/>
        <v/>
      </c>
      <c r="D131" s="189"/>
      <c r="E131" s="190"/>
      <c r="F131" s="191"/>
      <c r="G131" s="192"/>
      <c r="H131" s="191"/>
      <c r="I131" s="190"/>
      <c r="J131" s="190"/>
      <c r="K131" s="190"/>
      <c r="L131" s="190"/>
      <c r="M131" s="191"/>
      <c r="N131" s="191"/>
    </row>
    <row r="132" spans="1:14" ht="20.100000000000001" customHeight="1" x14ac:dyDescent="0.2">
      <c r="A132" s="188">
        <v>130</v>
      </c>
      <c r="B132" s="103" t="str">
        <f t="shared" ref="B132:B195" si="4">IF(D132&lt;&gt;"",YEAR(D132),"")</f>
        <v/>
      </c>
      <c r="C132" s="103" t="str">
        <f t="shared" ref="C132:C195" si="5">IF(D132&lt;&gt;"",MONTH(D132),"")</f>
        <v/>
      </c>
      <c r="D132" s="189"/>
      <c r="E132" s="190"/>
      <c r="F132" s="191"/>
      <c r="G132" s="192"/>
      <c r="H132" s="191"/>
      <c r="I132" s="190"/>
      <c r="J132" s="190"/>
      <c r="K132" s="190"/>
      <c r="L132" s="190"/>
      <c r="M132" s="191"/>
      <c r="N132" s="191"/>
    </row>
    <row r="133" spans="1:14" ht="20.100000000000001" customHeight="1" x14ac:dyDescent="0.2">
      <c r="A133" s="188">
        <v>131</v>
      </c>
      <c r="B133" s="103" t="str">
        <f t="shared" si="4"/>
        <v/>
      </c>
      <c r="C133" s="103" t="str">
        <f t="shared" si="5"/>
        <v/>
      </c>
      <c r="D133" s="189"/>
      <c r="E133" s="190"/>
      <c r="F133" s="191"/>
      <c r="G133" s="192"/>
      <c r="H133" s="191"/>
      <c r="I133" s="190"/>
      <c r="J133" s="190"/>
      <c r="K133" s="190"/>
      <c r="L133" s="190"/>
      <c r="M133" s="191"/>
      <c r="N133" s="191"/>
    </row>
    <row r="134" spans="1:14" ht="20.100000000000001" customHeight="1" x14ac:dyDescent="0.2">
      <c r="A134" s="188">
        <v>132</v>
      </c>
      <c r="B134" s="103" t="str">
        <f t="shared" si="4"/>
        <v/>
      </c>
      <c r="C134" s="103" t="str">
        <f t="shared" si="5"/>
        <v/>
      </c>
      <c r="D134" s="189"/>
      <c r="E134" s="190"/>
      <c r="F134" s="191"/>
      <c r="G134" s="192"/>
      <c r="H134" s="191"/>
      <c r="I134" s="190"/>
      <c r="J134" s="190"/>
      <c r="K134" s="190"/>
      <c r="L134" s="190"/>
      <c r="M134" s="191"/>
      <c r="N134" s="191"/>
    </row>
    <row r="135" spans="1:14" ht="20.100000000000001" customHeight="1" x14ac:dyDescent="0.2">
      <c r="A135" s="188">
        <v>133</v>
      </c>
      <c r="B135" s="103" t="str">
        <f t="shared" si="4"/>
        <v/>
      </c>
      <c r="C135" s="103" t="str">
        <f t="shared" si="5"/>
        <v/>
      </c>
      <c r="D135" s="189"/>
      <c r="E135" s="190"/>
      <c r="F135" s="191"/>
      <c r="G135" s="192"/>
      <c r="H135" s="191"/>
      <c r="I135" s="190"/>
      <c r="J135" s="190"/>
      <c r="K135" s="190"/>
      <c r="L135" s="190"/>
      <c r="M135" s="191"/>
      <c r="N135" s="191"/>
    </row>
    <row r="136" spans="1:14" ht="20.100000000000001" customHeight="1" x14ac:dyDescent="0.2">
      <c r="A136" s="188">
        <v>134</v>
      </c>
      <c r="B136" s="103" t="str">
        <f t="shared" si="4"/>
        <v/>
      </c>
      <c r="C136" s="103" t="str">
        <f t="shared" si="5"/>
        <v/>
      </c>
      <c r="D136" s="189"/>
      <c r="E136" s="190"/>
      <c r="F136" s="191"/>
      <c r="G136" s="192"/>
      <c r="H136" s="191"/>
      <c r="I136" s="190"/>
      <c r="J136" s="190"/>
      <c r="K136" s="190"/>
      <c r="L136" s="190"/>
      <c r="M136" s="191"/>
      <c r="N136" s="191"/>
    </row>
    <row r="137" spans="1:14" ht="20.100000000000001" customHeight="1" x14ac:dyDescent="0.2">
      <c r="A137" s="188">
        <v>135</v>
      </c>
      <c r="B137" s="103" t="str">
        <f t="shared" si="4"/>
        <v/>
      </c>
      <c r="C137" s="103" t="str">
        <f t="shared" si="5"/>
        <v/>
      </c>
      <c r="D137" s="189"/>
      <c r="E137" s="190"/>
      <c r="F137" s="191"/>
      <c r="G137" s="192"/>
      <c r="H137" s="191"/>
      <c r="I137" s="190"/>
      <c r="J137" s="190"/>
      <c r="K137" s="190"/>
      <c r="L137" s="190"/>
      <c r="M137" s="191"/>
      <c r="N137" s="191"/>
    </row>
    <row r="138" spans="1:14" ht="20.100000000000001" customHeight="1" x14ac:dyDescent="0.2">
      <c r="A138" s="188">
        <v>136</v>
      </c>
      <c r="B138" s="103" t="str">
        <f t="shared" si="4"/>
        <v/>
      </c>
      <c r="C138" s="103" t="str">
        <f t="shared" si="5"/>
        <v/>
      </c>
      <c r="D138" s="189"/>
      <c r="E138" s="190"/>
      <c r="F138" s="191"/>
      <c r="G138" s="192"/>
      <c r="H138" s="191"/>
      <c r="I138" s="190"/>
      <c r="J138" s="190"/>
      <c r="K138" s="190"/>
      <c r="L138" s="190"/>
      <c r="M138" s="191"/>
      <c r="N138" s="191"/>
    </row>
    <row r="139" spans="1:14" ht="20.100000000000001" customHeight="1" x14ac:dyDescent="0.2">
      <c r="A139" s="188">
        <v>137</v>
      </c>
      <c r="B139" s="103" t="str">
        <f t="shared" si="4"/>
        <v/>
      </c>
      <c r="C139" s="103" t="str">
        <f t="shared" si="5"/>
        <v/>
      </c>
      <c r="D139" s="189"/>
      <c r="E139" s="190"/>
      <c r="F139" s="191"/>
      <c r="G139" s="192"/>
      <c r="H139" s="191"/>
      <c r="I139" s="190"/>
      <c r="J139" s="190"/>
      <c r="K139" s="190"/>
      <c r="L139" s="190"/>
      <c r="M139" s="191"/>
      <c r="N139" s="191"/>
    </row>
    <row r="140" spans="1:14" ht="20.100000000000001" customHeight="1" x14ac:dyDescent="0.2">
      <c r="A140" s="188">
        <v>138</v>
      </c>
      <c r="B140" s="103" t="str">
        <f t="shared" si="4"/>
        <v/>
      </c>
      <c r="C140" s="103" t="str">
        <f t="shared" si="5"/>
        <v/>
      </c>
      <c r="D140" s="189"/>
      <c r="E140" s="190"/>
      <c r="F140" s="191"/>
      <c r="G140" s="192"/>
      <c r="H140" s="191"/>
      <c r="I140" s="190"/>
      <c r="J140" s="190"/>
      <c r="K140" s="190"/>
      <c r="L140" s="190"/>
      <c r="M140" s="191"/>
      <c r="N140" s="191"/>
    </row>
    <row r="141" spans="1:14" ht="20.100000000000001" customHeight="1" x14ac:dyDescent="0.2">
      <c r="A141" s="188">
        <v>139</v>
      </c>
      <c r="B141" s="103" t="str">
        <f t="shared" si="4"/>
        <v/>
      </c>
      <c r="C141" s="103" t="str">
        <f t="shared" si="5"/>
        <v/>
      </c>
      <c r="D141" s="189"/>
      <c r="E141" s="190"/>
      <c r="F141" s="191"/>
      <c r="G141" s="192"/>
      <c r="H141" s="191"/>
      <c r="I141" s="190"/>
      <c r="J141" s="190"/>
      <c r="K141" s="190"/>
      <c r="L141" s="190"/>
      <c r="M141" s="191"/>
      <c r="N141" s="191"/>
    </row>
    <row r="142" spans="1:14" ht="20.100000000000001" customHeight="1" x14ac:dyDescent="0.2">
      <c r="A142" s="188">
        <v>140</v>
      </c>
      <c r="B142" s="103" t="str">
        <f t="shared" si="4"/>
        <v/>
      </c>
      <c r="C142" s="103" t="str">
        <f t="shared" si="5"/>
        <v/>
      </c>
      <c r="D142" s="189"/>
      <c r="E142" s="190"/>
      <c r="F142" s="191"/>
      <c r="G142" s="192"/>
      <c r="H142" s="191"/>
      <c r="I142" s="190"/>
      <c r="J142" s="190"/>
      <c r="K142" s="190"/>
      <c r="L142" s="190"/>
      <c r="M142" s="191"/>
      <c r="N142" s="191"/>
    </row>
    <row r="143" spans="1:14" ht="20.100000000000001" customHeight="1" x14ac:dyDescent="0.2">
      <c r="A143" s="188">
        <v>141</v>
      </c>
      <c r="B143" s="103" t="str">
        <f t="shared" si="4"/>
        <v/>
      </c>
      <c r="C143" s="103" t="str">
        <f t="shared" si="5"/>
        <v/>
      </c>
      <c r="D143" s="189"/>
      <c r="E143" s="190"/>
      <c r="F143" s="191"/>
      <c r="G143" s="192"/>
      <c r="H143" s="191"/>
      <c r="I143" s="190"/>
      <c r="J143" s="190"/>
      <c r="K143" s="190"/>
      <c r="L143" s="190"/>
      <c r="M143" s="191"/>
      <c r="N143" s="191"/>
    </row>
    <row r="144" spans="1:14" ht="20.100000000000001" customHeight="1" x14ac:dyDescent="0.2">
      <c r="A144" s="188">
        <v>142</v>
      </c>
      <c r="B144" s="103" t="str">
        <f t="shared" si="4"/>
        <v/>
      </c>
      <c r="C144" s="103" t="str">
        <f t="shared" si="5"/>
        <v/>
      </c>
      <c r="D144" s="189"/>
      <c r="E144" s="190"/>
      <c r="F144" s="191"/>
      <c r="G144" s="192"/>
      <c r="H144" s="191"/>
      <c r="I144" s="190"/>
      <c r="J144" s="190"/>
      <c r="K144" s="190"/>
      <c r="L144" s="190"/>
      <c r="M144" s="191"/>
      <c r="N144" s="191"/>
    </row>
    <row r="145" spans="1:14" ht="20.100000000000001" customHeight="1" x14ac:dyDescent="0.2">
      <c r="A145" s="188">
        <v>143</v>
      </c>
      <c r="B145" s="103" t="str">
        <f t="shared" si="4"/>
        <v/>
      </c>
      <c r="C145" s="103" t="str">
        <f t="shared" si="5"/>
        <v/>
      </c>
      <c r="D145" s="189"/>
      <c r="E145" s="190"/>
      <c r="F145" s="191"/>
      <c r="G145" s="192"/>
      <c r="H145" s="191"/>
      <c r="I145" s="190"/>
      <c r="J145" s="190"/>
      <c r="K145" s="190"/>
      <c r="L145" s="190"/>
      <c r="M145" s="191"/>
      <c r="N145" s="191"/>
    </row>
    <row r="146" spans="1:14" ht="20.100000000000001" customHeight="1" x14ac:dyDescent="0.2">
      <c r="A146" s="188">
        <v>144</v>
      </c>
      <c r="B146" s="103" t="str">
        <f t="shared" si="4"/>
        <v/>
      </c>
      <c r="C146" s="103" t="str">
        <f t="shared" si="5"/>
        <v/>
      </c>
      <c r="D146" s="189"/>
      <c r="E146" s="190"/>
      <c r="F146" s="191"/>
      <c r="G146" s="192"/>
      <c r="H146" s="191"/>
      <c r="I146" s="190"/>
      <c r="J146" s="190"/>
      <c r="K146" s="190"/>
      <c r="L146" s="190"/>
      <c r="M146" s="191"/>
      <c r="N146" s="191"/>
    </row>
    <row r="147" spans="1:14" ht="20.100000000000001" customHeight="1" x14ac:dyDescent="0.2">
      <c r="A147" s="188">
        <v>145</v>
      </c>
      <c r="B147" s="103" t="str">
        <f t="shared" si="4"/>
        <v/>
      </c>
      <c r="C147" s="103" t="str">
        <f t="shared" si="5"/>
        <v/>
      </c>
      <c r="D147" s="189"/>
      <c r="E147" s="190"/>
      <c r="F147" s="191"/>
      <c r="G147" s="192"/>
      <c r="H147" s="191"/>
      <c r="I147" s="190"/>
      <c r="J147" s="190"/>
      <c r="K147" s="190"/>
      <c r="L147" s="190"/>
      <c r="M147" s="191"/>
      <c r="N147" s="191"/>
    </row>
    <row r="148" spans="1:14" ht="20.100000000000001" customHeight="1" x14ac:dyDescent="0.2">
      <c r="A148" s="188">
        <v>146</v>
      </c>
      <c r="B148" s="103" t="str">
        <f t="shared" si="4"/>
        <v/>
      </c>
      <c r="C148" s="103" t="str">
        <f t="shared" si="5"/>
        <v/>
      </c>
      <c r="D148" s="189"/>
      <c r="E148" s="190"/>
      <c r="F148" s="191"/>
      <c r="G148" s="192"/>
      <c r="H148" s="191"/>
      <c r="I148" s="190"/>
      <c r="J148" s="190"/>
      <c r="K148" s="190"/>
      <c r="L148" s="190"/>
      <c r="M148" s="191"/>
      <c r="N148" s="191"/>
    </row>
    <row r="149" spans="1:14" ht="20.100000000000001" customHeight="1" x14ac:dyDescent="0.2">
      <c r="A149" s="188">
        <v>147</v>
      </c>
      <c r="B149" s="103" t="str">
        <f t="shared" si="4"/>
        <v/>
      </c>
      <c r="C149" s="103" t="str">
        <f t="shared" si="5"/>
        <v/>
      </c>
      <c r="D149" s="189"/>
      <c r="E149" s="190"/>
      <c r="F149" s="191"/>
      <c r="G149" s="192"/>
      <c r="H149" s="191"/>
      <c r="I149" s="190"/>
      <c r="J149" s="190"/>
      <c r="K149" s="190"/>
      <c r="L149" s="190"/>
      <c r="M149" s="191"/>
      <c r="N149" s="191"/>
    </row>
    <row r="150" spans="1:14" ht="20.100000000000001" customHeight="1" x14ac:dyDescent="0.2">
      <c r="A150" s="188">
        <v>148</v>
      </c>
      <c r="B150" s="103" t="str">
        <f t="shared" si="4"/>
        <v/>
      </c>
      <c r="C150" s="103" t="str">
        <f t="shared" si="5"/>
        <v/>
      </c>
      <c r="D150" s="189"/>
      <c r="E150" s="190"/>
      <c r="F150" s="191"/>
      <c r="G150" s="192"/>
      <c r="H150" s="191"/>
      <c r="I150" s="190"/>
      <c r="J150" s="190"/>
      <c r="K150" s="190"/>
      <c r="L150" s="190"/>
      <c r="M150" s="191"/>
      <c r="N150" s="191"/>
    </row>
    <row r="151" spans="1:14" ht="20.100000000000001" customHeight="1" x14ac:dyDescent="0.2">
      <c r="A151" s="188">
        <v>149</v>
      </c>
      <c r="B151" s="103" t="str">
        <f t="shared" si="4"/>
        <v/>
      </c>
      <c r="C151" s="103" t="str">
        <f t="shared" si="5"/>
        <v/>
      </c>
      <c r="D151" s="189"/>
      <c r="E151" s="190"/>
      <c r="F151" s="191"/>
      <c r="G151" s="192"/>
      <c r="H151" s="191"/>
      <c r="I151" s="190"/>
      <c r="J151" s="190"/>
      <c r="K151" s="190"/>
      <c r="L151" s="190"/>
      <c r="M151" s="191"/>
      <c r="N151" s="191"/>
    </row>
    <row r="152" spans="1:14" ht="20.100000000000001" customHeight="1" x14ac:dyDescent="0.2">
      <c r="A152" s="188">
        <v>150</v>
      </c>
      <c r="B152" s="103" t="str">
        <f t="shared" si="4"/>
        <v/>
      </c>
      <c r="C152" s="103" t="str">
        <f t="shared" si="5"/>
        <v/>
      </c>
      <c r="D152" s="189"/>
      <c r="E152" s="190"/>
      <c r="F152" s="191"/>
      <c r="G152" s="192"/>
      <c r="H152" s="191"/>
      <c r="I152" s="190"/>
      <c r="J152" s="190"/>
      <c r="K152" s="190"/>
      <c r="L152" s="190"/>
      <c r="M152" s="191"/>
      <c r="N152" s="191"/>
    </row>
    <row r="153" spans="1:14" ht="20.100000000000001" customHeight="1" x14ac:dyDescent="0.2">
      <c r="A153" s="188">
        <v>151</v>
      </c>
      <c r="B153" s="103" t="str">
        <f t="shared" si="4"/>
        <v/>
      </c>
      <c r="C153" s="103" t="str">
        <f t="shared" si="5"/>
        <v/>
      </c>
      <c r="D153" s="189"/>
      <c r="E153" s="190"/>
      <c r="F153" s="191"/>
      <c r="G153" s="192"/>
      <c r="H153" s="191"/>
      <c r="I153" s="190"/>
      <c r="J153" s="190"/>
      <c r="K153" s="190"/>
      <c r="L153" s="190"/>
      <c r="M153" s="191"/>
      <c r="N153" s="191"/>
    </row>
    <row r="154" spans="1:14" ht="20.100000000000001" customHeight="1" x14ac:dyDescent="0.2">
      <c r="A154" s="188">
        <v>152</v>
      </c>
      <c r="B154" s="103" t="str">
        <f t="shared" si="4"/>
        <v/>
      </c>
      <c r="C154" s="103" t="str">
        <f t="shared" si="5"/>
        <v/>
      </c>
      <c r="D154" s="189"/>
      <c r="E154" s="190"/>
      <c r="F154" s="191"/>
      <c r="G154" s="192"/>
      <c r="H154" s="191"/>
      <c r="I154" s="190"/>
      <c r="J154" s="190"/>
      <c r="K154" s="190"/>
      <c r="L154" s="190"/>
      <c r="M154" s="191"/>
      <c r="N154" s="191"/>
    </row>
    <row r="155" spans="1:14" ht="20.100000000000001" customHeight="1" x14ac:dyDescent="0.2">
      <c r="A155" s="188">
        <v>153</v>
      </c>
      <c r="B155" s="103" t="str">
        <f t="shared" si="4"/>
        <v/>
      </c>
      <c r="C155" s="103" t="str">
        <f t="shared" si="5"/>
        <v/>
      </c>
      <c r="D155" s="189"/>
      <c r="E155" s="190"/>
      <c r="F155" s="191"/>
      <c r="G155" s="192"/>
      <c r="H155" s="191"/>
      <c r="I155" s="190"/>
      <c r="J155" s="190"/>
      <c r="K155" s="190"/>
      <c r="L155" s="190"/>
      <c r="M155" s="191"/>
      <c r="N155" s="191"/>
    </row>
    <row r="156" spans="1:14" ht="20.100000000000001" customHeight="1" x14ac:dyDescent="0.2">
      <c r="A156" s="188">
        <v>154</v>
      </c>
      <c r="B156" s="103" t="str">
        <f t="shared" si="4"/>
        <v/>
      </c>
      <c r="C156" s="103" t="str">
        <f t="shared" si="5"/>
        <v/>
      </c>
      <c r="D156" s="189"/>
      <c r="E156" s="190"/>
      <c r="F156" s="191"/>
      <c r="G156" s="192"/>
      <c r="H156" s="191"/>
      <c r="I156" s="190"/>
      <c r="J156" s="190"/>
      <c r="K156" s="190"/>
      <c r="L156" s="190"/>
      <c r="M156" s="191"/>
      <c r="N156" s="191"/>
    </row>
    <row r="157" spans="1:14" ht="20.100000000000001" customHeight="1" x14ac:dyDescent="0.2">
      <c r="A157" s="188">
        <v>155</v>
      </c>
      <c r="B157" s="103" t="str">
        <f t="shared" si="4"/>
        <v/>
      </c>
      <c r="C157" s="103" t="str">
        <f t="shared" si="5"/>
        <v/>
      </c>
      <c r="D157" s="189"/>
      <c r="E157" s="190"/>
      <c r="F157" s="191"/>
      <c r="G157" s="192"/>
      <c r="H157" s="191"/>
      <c r="I157" s="190"/>
      <c r="J157" s="190"/>
      <c r="K157" s="190"/>
      <c r="L157" s="190"/>
      <c r="M157" s="191"/>
      <c r="N157" s="191"/>
    </row>
    <row r="158" spans="1:14" ht="20.100000000000001" customHeight="1" x14ac:dyDescent="0.2">
      <c r="A158" s="188">
        <v>156</v>
      </c>
      <c r="B158" s="103" t="str">
        <f t="shared" si="4"/>
        <v/>
      </c>
      <c r="C158" s="103" t="str">
        <f t="shared" si="5"/>
        <v/>
      </c>
      <c r="D158" s="189"/>
      <c r="E158" s="190"/>
      <c r="F158" s="191"/>
      <c r="G158" s="192"/>
      <c r="H158" s="191"/>
      <c r="I158" s="190"/>
      <c r="J158" s="190"/>
      <c r="K158" s="190"/>
      <c r="L158" s="190"/>
      <c r="M158" s="191"/>
      <c r="N158" s="191"/>
    </row>
    <row r="159" spans="1:14" ht="20.100000000000001" customHeight="1" x14ac:dyDescent="0.2">
      <c r="A159" s="188">
        <v>157</v>
      </c>
      <c r="B159" s="103" t="str">
        <f t="shared" si="4"/>
        <v/>
      </c>
      <c r="C159" s="103" t="str">
        <f t="shared" si="5"/>
        <v/>
      </c>
      <c r="D159" s="189"/>
      <c r="E159" s="190"/>
      <c r="F159" s="191"/>
      <c r="G159" s="192"/>
      <c r="H159" s="191"/>
      <c r="I159" s="190"/>
      <c r="J159" s="190"/>
      <c r="K159" s="190"/>
      <c r="L159" s="190"/>
      <c r="M159" s="191"/>
      <c r="N159" s="191"/>
    </row>
    <row r="160" spans="1:14" ht="20.100000000000001" customHeight="1" x14ac:dyDescent="0.2">
      <c r="A160" s="188">
        <v>158</v>
      </c>
      <c r="B160" s="103" t="str">
        <f t="shared" si="4"/>
        <v/>
      </c>
      <c r="C160" s="103" t="str">
        <f t="shared" si="5"/>
        <v/>
      </c>
      <c r="D160" s="189"/>
      <c r="E160" s="190"/>
      <c r="F160" s="191"/>
      <c r="G160" s="192"/>
      <c r="H160" s="191"/>
      <c r="I160" s="190"/>
      <c r="J160" s="190"/>
      <c r="K160" s="190"/>
      <c r="L160" s="190"/>
      <c r="M160" s="191"/>
      <c r="N160" s="191"/>
    </row>
    <row r="161" spans="1:14" ht="20.100000000000001" customHeight="1" x14ac:dyDescent="0.2">
      <c r="A161" s="188">
        <v>159</v>
      </c>
      <c r="B161" s="103" t="str">
        <f t="shared" si="4"/>
        <v/>
      </c>
      <c r="C161" s="103" t="str">
        <f t="shared" si="5"/>
        <v/>
      </c>
      <c r="D161" s="189"/>
      <c r="E161" s="190"/>
      <c r="F161" s="191"/>
      <c r="G161" s="192"/>
      <c r="H161" s="191"/>
      <c r="I161" s="190"/>
      <c r="J161" s="190"/>
      <c r="K161" s="190"/>
      <c r="L161" s="190"/>
      <c r="M161" s="191"/>
      <c r="N161" s="191"/>
    </row>
    <row r="162" spans="1:14" ht="20.100000000000001" customHeight="1" x14ac:dyDescent="0.2">
      <c r="A162" s="188">
        <v>160</v>
      </c>
      <c r="B162" s="103" t="str">
        <f t="shared" si="4"/>
        <v/>
      </c>
      <c r="C162" s="103" t="str">
        <f t="shared" si="5"/>
        <v/>
      </c>
      <c r="D162" s="189"/>
      <c r="E162" s="190"/>
      <c r="F162" s="191"/>
      <c r="G162" s="192"/>
      <c r="H162" s="191"/>
      <c r="I162" s="190"/>
      <c r="J162" s="190"/>
      <c r="K162" s="190"/>
      <c r="L162" s="190"/>
      <c r="M162" s="191"/>
      <c r="N162" s="191"/>
    </row>
    <row r="163" spans="1:14" ht="20.100000000000001" customHeight="1" x14ac:dyDescent="0.2">
      <c r="A163" s="188">
        <v>161</v>
      </c>
      <c r="B163" s="103" t="str">
        <f t="shared" si="4"/>
        <v/>
      </c>
      <c r="C163" s="103" t="str">
        <f t="shared" si="5"/>
        <v/>
      </c>
      <c r="D163" s="189"/>
      <c r="E163" s="190"/>
      <c r="F163" s="191"/>
      <c r="G163" s="192"/>
      <c r="H163" s="191"/>
      <c r="I163" s="190"/>
      <c r="J163" s="190"/>
      <c r="K163" s="190"/>
      <c r="L163" s="190"/>
      <c r="M163" s="191"/>
      <c r="N163" s="191"/>
    </row>
    <row r="164" spans="1:14" ht="20.100000000000001" customHeight="1" x14ac:dyDescent="0.2">
      <c r="A164" s="188">
        <v>162</v>
      </c>
      <c r="B164" s="103" t="str">
        <f t="shared" si="4"/>
        <v/>
      </c>
      <c r="C164" s="103" t="str">
        <f t="shared" si="5"/>
        <v/>
      </c>
      <c r="D164" s="189"/>
      <c r="E164" s="190"/>
      <c r="F164" s="191"/>
      <c r="G164" s="192"/>
      <c r="H164" s="191"/>
      <c r="I164" s="190"/>
      <c r="J164" s="190"/>
      <c r="K164" s="190"/>
      <c r="L164" s="190"/>
      <c r="M164" s="191"/>
      <c r="N164" s="191"/>
    </row>
    <row r="165" spans="1:14" ht="20.100000000000001" customHeight="1" x14ac:dyDescent="0.2">
      <c r="A165" s="188">
        <v>163</v>
      </c>
      <c r="B165" s="103" t="str">
        <f t="shared" si="4"/>
        <v/>
      </c>
      <c r="C165" s="103" t="str">
        <f t="shared" si="5"/>
        <v/>
      </c>
      <c r="D165" s="189"/>
      <c r="E165" s="190"/>
      <c r="F165" s="191"/>
      <c r="G165" s="192"/>
      <c r="H165" s="191"/>
      <c r="I165" s="190"/>
      <c r="J165" s="190"/>
      <c r="K165" s="190"/>
      <c r="L165" s="190"/>
      <c r="M165" s="191"/>
      <c r="N165" s="191"/>
    </row>
    <row r="166" spans="1:14" ht="20.100000000000001" customHeight="1" x14ac:dyDescent="0.2">
      <c r="A166" s="188">
        <v>164</v>
      </c>
      <c r="B166" s="103" t="str">
        <f t="shared" si="4"/>
        <v/>
      </c>
      <c r="C166" s="103" t="str">
        <f t="shared" si="5"/>
        <v/>
      </c>
      <c r="D166" s="189"/>
      <c r="E166" s="190"/>
      <c r="F166" s="191"/>
      <c r="G166" s="192"/>
      <c r="H166" s="191"/>
      <c r="I166" s="190"/>
      <c r="J166" s="190"/>
      <c r="K166" s="190"/>
      <c r="L166" s="190"/>
      <c r="M166" s="191"/>
      <c r="N166" s="191"/>
    </row>
    <row r="167" spans="1:14" ht="20.100000000000001" customHeight="1" x14ac:dyDescent="0.2">
      <c r="A167" s="188">
        <v>165</v>
      </c>
      <c r="B167" s="103" t="str">
        <f t="shared" si="4"/>
        <v/>
      </c>
      <c r="C167" s="103" t="str">
        <f t="shared" si="5"/>
        <v/>
      </c>
      <c r="D167" s="189"/>
      <c r="E167" s="190"/>
      <c r="F167" s="191"/>
      <c r="G167" s="192"/>
      <c r="H167" s="191"/>
      <c r="I167" s="190"/>
      <c r="J167" s="190"/>
      <c r="K167" s="190"/>
      <c r="L167" s="190"/>
      <c r="M167" s="191"/>
      <c r="N167" s="191"/>
    </row>
    <row r="168" spans="1:14" ht="20.100000000000001" customHeight="1" x14ac:dyDescent="0.2">
      <c r="A168" s="188">
        <v>166</v>
      </c>
      <c r="B168" s="103" t="str">
        <f t="shared" si="4"/>
        <v/>
      </c>
      <c r="C168" s="103" t="str">
        <f t="shared" si="5"/>
        <v/>
      </c>
      <c r="D168" s="189"/>
      <c r="E168" s="190"/>
      <c r="F168" s="191"/>
      <c r="G168" s="192"/>
      <c r="H168" s="191"/>
      <c r="I168" s="190"/>
      <c r="J168" s="190"/>
      <c r="K168" s="190"/>
      <c r="L168" s="190"/>
      <c r="M168" s="191"/>
      <c r="N168" s="191"/>
    </row>
    <row r="169" spans="1:14" ht="20.100000000000001" customHeight="1" x14ac:dyDescent="0.2">
      <c r="A169" s="188">
        <v>167</v>
      </c>
      <c r="B169" s="103" t="str">
        <f t="shared" si="4"/>
        <v/>
      </c>
      <c r="C169" s="103" t="str">
        <f t="shared" si="5"/>
        <v/>
      </c>
      <c r="D169" s="189"/>
      <c r="E169" s="190"/>
      <c r="F169" s="191"/>
      <c r="G169" s="192"/>
      <c r="H169" s="191"/>
      <c r="I169" s="190"/>
      <c r="J169" s="190"/>
      <c r="K169" s="190"/>
      <c r="L169" s="190"/>
      <c r="M169" s="191"/>
      <c r="N169" s="191"/>
    </row>
    <row r="170" spans="1:14" ht="20.100000000000001" customHeight="1" x14ac:dyDescent="0.2">
      <c r="A170" s="188">
        <v>168</v>
      </c>
      <c r="B170" s="103" t="str">
        <f t="shared" si="4"/>
        <v/>
      </c>
      <c r="C170" s="103" t="str">
        <f t="shared" si="5"/>
        <v/>
      </c>
      <c r="D170" s="189"/>
      <c r="E170" s="190"/>
      <c r="F170" s="191"/>
      <c r="G170" s="192"/>
      <c r="H170" s="191"/>
      <c r="I170" s="190"/>
      <c r="J170" s="190"/>
      <c r="K170" s="190"/>
      <c r="L170" s="190"/>
      <c r="M170" s="191"/>
      <c r="N170" s="191"/>
    </row>
    <row r="171" spans="1:14" ht="20.100000000000001" customHeight="1" x14ac:dyDescent="0.2">
      <c r="A171" s="188">
        <v>169</v>
      </c>
      <c r="B171" s="103" t="str">
        <f t="shared" si="4"/>
        <v/>
      </c>
      <c r="C171" s="103" t="str">
        <f t="shared" si="5"/>
        <v/>
      </c>
      <c r="D171" s="189"/>
      <c r="E171" s="190"/>
      <c r="F171" s="191"/>
      <c r="G171" s="192"/>
      <c r="H171" s="191"/>
      <c r="I171" s="190"/>
      <c r="J171" s="190"/>
      <c r="K171" s="190"/>
      <c r="L171" s="190"/>
      <c r="M171" s="191"/>
      <c r="N171" s="191"/>
    </row>
    <row r="172" spans="1:14" ht="20.100000000000001" customHeight="1" x14ac:dyDescent="0.2">
      <c r="A172" s="188">
        <v>170</v>
      </c>
      <c r="B172" s="103" t="str">
        <f t="shared" si="4"/>
        <v/>
      </c>
      <c r="C172" s="103" t="str">
        <f t="shared" si="5"/>
        <v/>
      </c>
      <c r="D172" s="189"/>
      <c r="E172" s="190"/>
      <c r="F172" s="191"/>
      <c r="G172" s="192"/>
      <c r="H172" s="191"/>
      <c r="I172" s="190"/>
      <c r="J172" s="190"/>
      <c r="K172" s="190"/>
      <c r="L172" s="190"/>
      <c r="M172" s="191"/>
      <c r="N172" s="191"/>
    </row>
    <row r="173" spans="1:14" ht="20.100000000000001" customHeight="1" x14ac:dyDescent="0.2">
      <c r="A173" s="188">
        <v>171</v>
      </c>
      <c r="B173" s="103" t="str">
        <f t="shared" si="4"/>
        <v/>
      </c>
      <c r="C173" s="103" t="str">
        <f t="shared" si="5"/>
        <v/>
      </c>
      <c r="D173" s="189"/>
      <c r="E173" s="190"/>
      <c r="F173" s="191"/>
      <c r="G173" s="192"/>
      <c r="H173" s="191"/>
      <c r="I173" s="190"/>
      <c r="J173" s="190"/>
      <c r="K173" s="190"/>
      <c r="L173" s="190"/>
      <c r="M173" s="191"/>
      <c r="N173" s="191"/>
    </row>
    <row r="174" spans="1:14" ht="20.100000000000001" customHeight="1" x14ac:dyDescent="0.2">
      <c r="A174" s="188">
        <v>172</v>
      </c>
      <c r="B174" s="103" t="str">
        <f t="shared" si="4"/>
        <v/>
      </c>
      <c r="C174" s="103" t="str">
        <f t="shared" si="5"/>
        <v/>
      </c>
      <c r="D174" s="189"/>
      <c r="E174" s="190"/>
      <c r="F174" s="191"/>
      <c r="G174" s="192"/>
      <c r="H174" s="191"/>
      <c r="I174" s="190"/>
      <c r="J174" s="190"/>
      <c r="K174" s="190"/>
      <c r="L174" s="190"/>
      <c r="M174" s="191"/>
      <c r="N174" s="191"/>
    </row>
    <row r="175" spans="1:14" ht="20.100000000000001" customHeight="1" x14ac:dyDescent="0.2">
      <c r="A175" s="188">
        <v>173</v>
      </c>
      <c r="B175" s="103" t="str">
        <f t="shared" si="4"/>
        <v/>
      </c>
      <c r="C175" s="103" t="str">
        <f t="shared" si="5"/>
        <v/>
      </c>
      <c r="D175" s="189"/>
      <c r="E175" s="190"/>
      <c r="F175" s="191"/>
      <c r="G175" s="192"/>
      <c r="H175" s="191"/>
      <c r="I175" s="190"/>
      <c r="J175" s="190"/>
      <c r="K175" s="190"/>
      <c r="L175" s="190"/>
      <c r="M175" s="191"/>
      <c r="N175" s="191"/>
    </row>
    <row r="176" spans="1:14" ht="20.100000000000001" customHeight="1" x14ac:dyDescent="0.2">
      <c r="A176" s="188">
        <v>174</v>
      </c>
      <c r="B176" s="103" t="str">
        <f t="shared" si="4"/>
        <v/>
      </c>
      <c r="C176" s="103" t="str">
        <f t="shared" si="5"/>
        <v/>
      </c>
      <c r="D176" s="189"/>
      <c r="E176" s="190"/>
      <c r="F176" s="191"/>
      <c r="G176" s="192"/>
      <c r="H176" s="191"/>
      <c r="I176" s="190"/>
      <c r="J176" s="190"/>
      <c r="K176" s="190"/>
      <c r="L176" s="190"/>
      <c r="M176" s="191"/>
      <c r="N176" s="191"/>
    </row>
    <row r="177" spans="1:14" ht="20.100000000000001" customHeight="1" x14ac:dyDescent="0.2">
      <c r="A177" s="188">
        <v>175</v>
      </c>
      <c r="B177" s="103" t="str">
        <f t="shared" si="4"/>
        <v/>
      </c>
      <c r="C177" s="103" t="str">
        <f t="shared" si="5"/>
        <v/>
      </c>
      <c r="D177" s="189"/>
      <c r="E177" s="190"/>
      <c r="F177" s="191"/>
      <c r="G177" s="192"/>
      <c r="H177" s="191"/>
      <c r="I177" s="190"/>
      <c r="J177" s="190"/>
      <c r="K177" s="190"/>
      <c r="L177" s="190"/>
      <c r="M177" s="191"/>
      <c r="N177" s="191"/>
    </row>
    <row r="178" spans="1:14" ht="20.100000000000001" customHeight="1" x14ac:dyDescent="0.2">
      <c r="A178" s="188">
        <v>176</v>
      </c>
      <c r="B178" s="103" t="str">
        <f t="shared" si="4"/>
        <v/>
      </c>
      <c r="C178" s="103" t="str">
        <f t="shared" si="5"/>
        <v/>
      </c>
      <c r="D178" s="189"/>
      <c r="E178" s="190"/>
      <c r="F178" s="191"/>
      <c r="G178" s="192"/>
      <c r="H178" s="191"/>
      <c r="I178" s="190"/>
      <c r="J178" s="190"/>
      <c r="K178" s="190"/>
      <c r="L178" s="190"/>
      <c r="M178" s="191"/>
      <c r="N178" s="191"/>
    </row>
    <row r="179" spans="1:14" ht="20.100000000000001" customHeight="1" x14ac:dyDescent="0.2">
      <c r="A179" s="188">
        <v>177</v>
      </c>
      <c r="B179" s="103" t="str">
        <f t="shared" si="4"/>
        <v/>
      </c>
      <c r="C179" s="103" t="str">
        <f t="shared" si="5"/>
        <v/>
      </c>
      <c r="D179" s="189"/>
      <c r="E179" s="190"/>
      <c r="F179" s="191"/>
      <c r="G179" s="192"/>
      <c r="H179" s="191"/>
      <c r="I179" s="190"/>
      <c r="J179" s="190"/>
      <c r="K179" s="190"/>
      <c r="L179" s="190"/>
      <c r="M179" s="191"/>
      <c r="N179" s="191"/>
    </row>
    <row r="180" spans="1:14" ht="20.100000000000001" customHeight="1" x14ac:dyDescent="0.2">
      <c r="A180" s="188">
        <v>178</v>
      </c>
      <c r="B180" s="103" t="str">
        <f t="shared" si="4"/>
        <v/>
      </c>
      <c r="C180" s="103" t="str">
        <f t="shared" si="5"/>
        <v/>
      </c>
      <c r="D180" s="189"/>
      <c r="E180" s="190"/>
      <c r="F180" s="191"/>
      <c r="G180" s="192"/>
      <c r="H180" s="191"/>
      <c r="I180" s="190"/>
      <c r="J180" s="190"/>
      <c r="K180" s="190"/>
      <c r="L180" s="190"/>
      <c r="M180" s="191"/>
      <c r="N180" s="191"/>
    </row>
    <row r="181" spans="1:14" ht="20.100000000000001" customHeight="1" x14ac:dyDescent="0.2">
      <c r="A181" s="188">
        <v>179</v>
      </c>
      <c r="B181" s="103" t="str">
        <f t="shared" si="4"/>
        <v/>
      </c>
      <c r="C181" s="103" t="str">
        <f t="shared" si="5"/>
        <v/>
      </c>
      <c r="D181" s="189"/>
      <c r="E181" s="190"/>
      <c r="F181" s="191"/>
      <c r="G181" s="192"/>
      <c r="H181" s="191"/>
      <c r="I181" s="190"/>
      <c r="J181" s="190"/>
      <c r="K181" s="190"/>
      <c r="L181" s="190"/>
      <c r="M181" s="191"/>
      <c r="N181" s="191"/>
    </row>
    <row r="182" spans="1:14" ht="20.100000000000001" customHeight="1" x14ac:dyDescent="0.2">
      <c r="A182" s="188">
        <v>180</v>
      </c>
      <c r="B182" s="103" t="str">
        <f t="shared" si="4"/>
        <v/>
      </c>
      <c r="C182" s="103" t="str">
        <f t="shared" si="5"/>
        <v/>
      </c>
      <c r="D182" s="189"/>
      <c r="E182" s="190"/>
      <c r="F182" s="191"/>
      <c r="G182" s="192"/>
      <c r="H182" s="191"/>
      <c r="I182" s="190"/>
      <c r="J182" s="190"/>
      <c r="K182" s="190"/>
      <c r="L182" s="190"/>
      <c r="M182" s="191"/>
      <c r="N182" s="191"/>
    </row>
    <row r="183" spans="1:14" ht="20.100000000000001" customHeight="1" x14ac:dyDescent="0.2">
      <c r="A183" s="188">
        <v>181</v>
      </c>
      <c r="B183" s="103" t="str">
        <f t="shared" si="4"/>
        <v/>
      </c>
      <c r="C183" s="103" t="str">
        <f t="shared" si="5"/>
        <v/>
      </c>
      <c r="D183" s="189"/>
      <c r="E183" s="190"/>
      <c r="F183" s="191"/>
      <c r="G183" s="192"/>
      <c r="H183" s="191"/>
      <c r="I183" s="190"/>
      <c r="J183" s="190"/>
      <c r="K183" s="190"/>
      <c r="L183" s="190"/>
      <c r="M183" s="191"/>
      <c r="N183" s="191"/>
    </row>
    <row r="184" spans="1:14" ht="20.100000000000001" customHeight="1" x14ac:dyDescent="0.2">
      <c r="A184" s="188">
        <v>182</v>
      </c>
      <c r="B184" s="103" t="str">
        <f t="shared" si="4"/>
        <v/>
      </c>
      <c r="C184" s="103" t="str">
        <f t="shared" si="5"/>
        <v/>
      </c>
      <c r="D184" s="189"/>
      <c r="E184" s="190"/>
      <c r="F184" s="191"/>
      <c r="G184" s="192"/>
      <c r="H184" s="191"/>
      <c r="I184" s="190"/>
      <c r="J184" s="190"/>
      <c r="K184" s="190"/>
      <c r="L184" s="190"/>
      <c r="M184" s="191"/>
      <c r="N184" s="191"/>
    </row>
    <row r="185" spans="1:14" ht="20.100000000000001" customHeight="1" x14ac:dyDescent="0.2">
      <c r="A185" s="188">
        <v>183</v>
      </c>
      <c r="B185" s="103" t="str">
        <f t="shared" si="4"/>
        <v/>
      </c>
      <c r="C185" s="103" t="str">
        <f t="shared" si="5"/>
        <v/>
      </c>
      <c r="D185" s="189"/>
      <c r="E185" s="190"/>
      <c r="F185" s="191"/>
      <c r="G185" s="192"/>
      <c r="H185" s="191"/>
      <c r="I185" s="190"/>
      <c r="J185" s="190"/>
      <c r="K185" s="190"/>
      <c r="L185" s="190"/>
      <c r="M185" s="191"/>
      <c r="N185" s="191"/>
    </row>
    <row r="186" spans="1:14" ht="20.100000000000001" customHeight="1" x14ac:dyDescent="0.2">
      <c r="A186" s="188">
        <v>184</v>
      </c>
      <c r="B186" s="103" t="str">
        <f t="shared" si="4"/>
        <v/>
      </c>
      <c r="C186" s="103" t="str">
        <f t="shared" si="5"/>
        <v/>
      </c>
      <c r="D186" s="189"/>
      <c r="E186" s="190"/>
      <c r="F186" s="191"/>
      <c r="G186" s="192"/>
      <c r="H186" s="191"/>
      <c r="I186" s="190"/>
      <c r="J186" s="190"/>
      <c r="K186" s="190"/>
      <c r="L186" s="190"/>
      <c r="M186" s="191"/>
      <c r="N186" s="191"/>
    </row>
    <row r="187" spans="1:14" ht="20.100000000000001" customHeight="1" x14ac:dyDescent="0.2">
      <c r="A187" s="188">
        <v>185</v>
      </c>
      <c r="B187" s="103" t="str">
        <f t="shared" si="4"/>
        <v/>
      </c>
      <c r="C187" s="103" t="str">
        <f t="shared" si="5"/>
        <v/>
      </c>
      <c r="D187" s="189"/>
      <c r="E187" s="190"/>
      <c r="F187" s="191"/>
      <c r="G187" s="192"/>
      <c r="H187" s="191"/>
      <c r="I187" s="190"/>
      <c r="J187" s="190"/>
      <c r="K187" s="190"/>
      <c r="L187" s="190"/>
      <c r="M187" s="191"/>
      <c r="N187" s="191"/>
    </row>
    <row r="188" spans="1:14" ht="20.100000000000001" customHeight="1" x14ac:dyDescent="0.2">
      <c r="A188" s="188">
        <v>186</v>
      </c>
      <c r="B188" s="103" t="str">
        <f t="shared" si="4"/>
        <v/>
      </c>
      <c r="C188" s="103" t="str">
        <f t="shared" si="5"/>
        <v/>
      </c>
      <c r="D188" s="189"/>
      <c r="E188" s="190"/>
      <c r="F188" s="191"/>
      <c r="G188" s="192"/>
      <c r="H188" s="191"/>
      <c r="I188" s="190"/>
      <c r="J188" s="190"/>
      <c r="K188" s="190"/>
      <c r="L188" s="190"/>
      <c r="M188" s="191"/>
      <c r="N188" s="191"/>
    </row>
    <row r="189" spans="1:14" ht="20.100000000000001" customHeight="1" x14ac:dyDescent="0.2">
      <c r="A189" s="188">
        <v>187</v>
      </c>
      <c r="B189" s="103" t="str">
        <f t="shared" si="4"/>
        <v/>
      </c>
      <c r="C189" s="103" t="str">
        <f t="shared" si="5"/>
        <v/>
      </c>
      <c r="D189" s="189"/>
      <c r="E189" s="190"/>
      <c r="F189" s="191"/>
      <c r="G189" s="192"/>
      <c r="H189" s="191"/>
      <c r="I189" s="190"/>
      <c r="J189" s="190"/>
      <c r="K189" s="190"/>
      <c r="L189" s="190"/>
      <c r="M189" s="191"/>
      <c r="N189" s="191"/>
    </row>
    <row r="190" spans="1:14" ht="20.100000000000001" customHeight="1" x14ac:dyDescent="0.2">
      <c r="A190" s="188">
        <v>188</v>
      </c>
      <c r="B190" s="103" t="str">
        <f t="shared" si="4"/>
        <v/>
      </c>
      <c r="C190" s="103" t="str">
        <f t="shared" si="5"/>
        <v/>
      </c>
      <c r="D190" s="189"/>
      <c r="E190" s="190"/>
      <c r="F190" s="191"/>
      <c r="G190" s="192"/>
      <c r="H190" s="191"/>
      <c r="I190" s="190"/>
      <c r="J190" s="190"/>
      <c r="K190" s="190"/>
      <c r="L190" s="190"/>
      <c r="M190" s="191"/>
      <c r="N190" s="191"/>
    </row>
    <row r="191" spans="1:14" ht="20.100000000000001" customHeight="1" x14ac:dyDescent="0.2">
      <c r="A191" s="188">
        <v>189</v>
      </c>
      <c r="B191" s="103" t="str">
        <f t="shared" si="4"/>
        <v/>
      </c>
      <c r="C191" s="103" t="str">
        <f t="shared" si="5"/>
        <v/>
      </c>
      <c r="D191" s="189"/>
      <c r="E191" s="190"/>
      <c r="F191" s="191"/>
      <c r="G191" s="192"/>
      <c r="H191" s="191"/>
      <c r="I191" s="190"/>
      <c r="J191" s="190"/>
      <c r="K191" s="190"/>
      <c r="L191" s="190"/>
      <c r="M191" s="191"/>
      <c r="N191" s="191"/>
    </row>
    <row r="192" spans="1:14" ht="20.100000000000001" customHeight="1" x14ac:dyDescent="0.2">
      <c r="A192" s="188">
        <v>190</v>
      </c>
      <c r="B192" s="103" t="str">
        <f t="shared" si="4"/>
        <v/>
      </c>
      <c r="C192" s="103" t="str">
        <f t="shared" si="5"/>
        <v/>
      </c>
      <c r="D192" s="189"/>
      <c r="E192" s="190"/>
      <c r="F192" s="191"/>
      <c r="G192" s="192"/>
      <c r="H192" s="191"/>
      <c r="I192" s="190"/>
      <c r="J192" s="190"/>
      <c r="K192" s="190"/>
      <c r="L192" s="190"/>
      <c r="M192" s="191"/>
      <c r="N192" s="191"/>
    </row>
    <row r="193" spans="1:14" ht="20.100000000000001" customHeight="1" x14ac:dyDescent="0.2">
      <c r="A193" s="188">
        <v>191</v>
      </c>
      <c r="B193" s="103" t="str">
        <f t="shared" si="4"/>
        <v/>
      </c>
      <c r="C193" s="103" t="str">
        <f t="shared" si="5"/>
        <v/>
      </c>
      <c r="D193" s="189"/>
      <c r="E193" s="190"/>
      <c r="F193" s="191"/>
      <c r="G193" s="192"/>
      <c r="H193" s="191"/>
      <c r="I193" s="190"/>
      <c r="J193" s="190"/>
      <c r="K193" s="190"/>
      <c r="L193" s="190"/>
      <c r="M193" s="191"/>
      <c r="N193" s="191"/>
    </row>
    <row r="194" spans="1:14" ht="20.100000000000001" customHeight="1" x14ac:dyDescent="0.2">
      <c r="A194" s="188">
        <v>192</v>
      </c>
      <c r="B194" s="103" t="str">
        <f t="shared" si="4"/>
        <v/>
      </c>
      <c r="C194" s="103" t="str">
        <f t="shared" si="5"/>
        <v/>
      </c>
      <c r="D194" s="189"/>
      <c r="E194" s="190"/>
      <c r="F194" s="191"/>
      <c r="G194" s="192"/>
      <c r="H194" s="191"/>
      <c r="I194" s="190"/>
      <c r="J194" s="190"/>
      <c r="K194" s="190"/>
      <c r="L194" s="190"/>
      <c r="M194" s="191"/>
      <c r="N194" s="191"/>
    </row>
    <row r="195" spans="1:14" ht="20.100000000000001" customHeight="1" x14ac:dyDescent="0.2">
      <c r="A195" s="188">
        <v>193</v>
      </c>
      <c r="B195" s="103" t="str">
        <f t="shared" si="4"/>
        <v/>
      </c>
      <c r="C195" s="103" t="str">
        <f t="shared" si="5"/>
        <v/>
      </c>
      <c r="D195" s="189"/>
      <c r="E195" s="190"/>
      <c r="F195" s="191"/>
      <c r="G195" s="192"/>
      <c r="H195" s="191"/>
      <c r="I195" s="190"/>
      <c r="J195" s="190"/>
      <c r="K195" s="190"/>
      <c r="L195" s="190"/>
      <c r="M195" s="191"/>
      <c r="N195" s="191"/>
    </row>
    <row r="196" spans="1:14" ht="20.100000000000001" customHeight="1" x14ac:dyDescent="0.2">
      <c r="A196" s="188">
        <v>194</v>
      </c>
      <c r="B196" s="103" t="str">
        <f t="shared" ref="B196:B259" si="6">IF(D196&lt;&gt;"",YEAR(D196),"")</f>
        <v/>
      </c>
      <c r="C196" s="103" t="str">
        <f t="shared" ref="C196:C259" si="7">IF(D196&lt;&gt;"",MONTH(D196),"")</f>
        <v/>
      </c>
      <c r="D196" s="189"/>
      <c r="E196" s="190"/>
      <c r="F196" s="191"/>
      <c r="G196" s="192"/>
      <c r="H196" s="191"/>
      <c r="I196" s="190"/>
      <c r="J196" s="190"/>
      <c r="K196" s="190"/>
      <c r="L196" s="190"/>
      <c r="M196" s="191"/>
      <c r="N196" s="191"/>
    </row>
    <row r="197" spans="1:14" ht="20.100000000000001" customHeight="1" x14ac:dyDescent="0.2">
      <c r="A197" s="188">
        <v>195</v>
      </c>
      <c r="B197" s="103" t="str">
        <f t="shared" si="6"/>
        <v/>
      </c>
      <c r="C197" s="103" t="str">
        <f t="shared" si="7"/>
        <v/>
      </c>
      <c r="D197" s="189"/>
      <c r="E197" s="190"/>
      <c r="F197" s="191"/>
      <c r="G197" s="192"/>
      <c r="H197" s="191"/>
      <c r="I197" s="190"/>
      <c r="J197" s="190"/>
      <c r="K197" s="190"/>
      <c r="L197" s="190"/>
      <c r="M197" s="191"/>
      <c r="N197" s="191"/>
    </row>
    <row r="198" spans="1:14" ht="20.100000000000001" customHeight="1" x14ac:dyDescent="0.2">
      <c r="A198" s="188">
        <v>196</v>
      </c>
      <c r="B198" s="103" t="str">
        <f t="shared" si="6"/>
        <v/>
      </c>
      <c r="C198" s="103" t="str">
        <f t="shared" si="7"/>
        <v/>
      </c>
      <c r="D198" s="189"/>
      <c r="E198" s="190"/>
      <c r="F198" s="191"/>
      <c r="G198" s="192"/>
      <c r="H198" s="191"/>
      <c r="I198" s="190"/>
      <c r="J198" s="190"/>
      <c r="K198" s="190"/>
      <c r="L198" s="190"/>
      <c r="M198" s="191"/>
      <c r="N198" s="191"/>
    </row>
    <row r="199" spans="1:14" ht="20.100000000000001" customHeight="1" x14ac:dyDescent="0.2">
      <c r="A199" s="188">
        <v>197</v>
      </c>
      <c r="B199" s="103" t="str">
        <f t="shared" si="6"/>
        <v/>
      </c>
      <c r="C199" s="103" t="str">
        <f t="shared" si="7"/>
        <v/>
      </c>
      <c r="D199" s="189"/>
      <c r="E199" s="190"/>
      <c r="F199" s="191"/>
      <c r="G199" s="192"/>
      <c r="H199" s="191"/>
      <c r="I199" s="190"/>
      <c r="J199" s="190"/>
      <c r="K199" s="190"/>
      <c r="L199" s="190"/>
      <c r="M199" s="191"/>
      <c r="N199" s="191"/>
    </row>
    <row r="200" spans="1:14" ht="20.100000000000001" customHeight="1" x14ac:dyDescent="0.2">
      <c r="A200" s="188">
        <v>198</v>
      </c>
      <c r="B200" s="103" t="str">
        <f t="shared" si="6"/>
        <v/>
      </c>
      <c r="C200" s="103" t="str">
        <f t="shared" si="7"/>
        <v/>
      </c>
      <c r="D200" s="189"/>
      <c r="E200" s="190"/>
      <c r="F200" s="191"/>
      <c r="G200" s="192"/>
      <c r="H200" s="191"/>
      <c r="I200" s="190"/>
      <c r="J200" s="190"/>
      <c r="K200" s="190"/>
      <c r="L200" s="190"/>
      <c r="M200" s="191"/>
      <c r="N200" s="191"/>
    </row>
    <row r="201" spans="1:14" ht="20.100000000000001" customHeight="1" x14ac:dyDescent="0.2">
      <c r="A201" s="188">
        <v>199</v>
      </c>
      <c r="B201" s="103" t="str">
        <f t="shared" si="6"/>
        <v/>
      </c>
      <c r="C201" s="103" t="str">
        <f t="shared" si="7"/>
        <v/>
      </c>
      <c r="D201" s="189"/>
      <c r="E201" s="190"/>
      <c r="F201" s="191"/>
      <c r="G201" s="192"/>
      <c r="H201" s="191"/>
      <c r="I201" s="190"/>
      <c r="J201" s="190"/>
      <c r="K201" s="190"/>
      <c r="L201" s="190"/>
      <c r="M201" s="191"/>
      <c r="N201" s="191"/>
    </row>
    <row r="202" spans="1:14" ht="20.100000000000001" customHeight="1" x14ac:dyDescent="0.2">
      <c r="A202" s="188">
        <v>200</v>
      </c>
      <c r="B202" s="103" t="str">
        <f t="shared" si="6"/>
        <v/>
      </c>
      <c r="C202" s="103" t="str">
        <f t="shared" si="7"/>
        <v/>
      </c>
      <c r="D202" s="189"/>
      <c r="E202" s="190"/>
      <c r="F202" s="191"/>
      <c r="G202" s="192"/>
      <c r="H202" s="191"/>
      <c r="I202" s="190"/>
      <c r="J202" s="190"/>
      <c r="K202" s="190"/>
      <c r="L202" s="190"/>
      <c r="M202" s="191"/>
      <c r="N202" s="191"/>
    </row>
    <row r="203" spans="1:14" ht="20.100000000000001" customHeight="1" x14ac:dyDescent="0.2">
      <c r="A203" s="188">
        <v>201</v>
      </c>
      <c r="B203" s="103" t="str">
        <f t="shared" si="6"/>
        <v/>
      </c>
      <c r="C203" s="103" t="str">
        <f t="shared" si="7"/>
        <v/>
      </c>
      <c r="D203" s="189"/>
      <c r="E203" s="190"/>
      <c r="F203" s="191"/>
      <c r="G203" s="192"/>
      <c r="H203" s="191"/>
      <c r="I203" s="190"/>
      <c r="J203" s="190"/>
      <c r="K203" s="190"/>
      <c r="L203" s="190"/>
      <c r="M203" s="191"/>
      <c r="N203" s="191"/>
    </row>
    <row r="204" spans="1:14" ht="20.100000000000001" customHeight="1" x14ac:dyDescent="0.2">
      <c r="A204" s="188">
        <v>202</v>
      </c>
      <c r="B204" s="103" t="str">
        <f t="shared" si="6"/>
        <v/>
      </c>
      <c r="C204" s="103" t="str">
        <f t="shared" si="7"/>
        <v/>
      </c>
      <c r="D204" s="189"/>
      <c r="E204" s="190"/>
      <c r="F204" s="191"/>
      <c r="G204" s="192"/>
      <c r="H204" s="191"/>
      <c r="I204" s="190"/>
      <c r="J204" s="190"/>
      <c r="K204" s="190"/>
      <c r="L204" s="190"/>
      <c r="M204" s="191"/>
      <c r="N204" s="191"/>
    </row>
    <row r="205" spans="1:14" ht="20.100000000000001" customHeight="1" x14ac:dyDescent="0.2">
      <c r="A205" s="188">
        <v>203</v>
      </c>
      <c r="B205" s="103" t="str">
        <f t="shared" si="6"/>
        <v/>
      </c>
      <c r="C205" s="103" t="str">
        <f t="shared" si="7"/>
        <v/>
      </c>
      <c r="D205" s="189"/>
      <c r="E205" s="190"/>
      <c r="F205" s="191"/>
      <c r="G205" s="192"/>
      <c r="H205" s="191"/>
      <c r="I205" s="190"/>
      <c r="J205" s="190"/>
      <c r="K205" s="190"/>
      <c r="L205" s="190"/>
      <c r="M205" s="191"/>
      <c r="N205" s="191"/>
    </row>
    <row r="206" spans="1:14" ht="20.100000000000001" customHeight="1" x14ac:dyDescent="0.2">
      <c r="A206" s="188">
        <v>204</v>
      </c>
      <c r="B206" s="103" t="str">
        <f t="shared" si="6"/>
        <v/>
      </c>
      <c r="C206" s="103" t="str">
        <f t="shared" si="7"/>
        <v/>
      </c>
      <c r="D206" s="189"/>
      <c r="E206" s="190"/>
      <c r="F206" s="191"/>
      <c r="G206" s="192"/>
      <c r="H206" s="191"/>
      <c r="I206" s="190"/>
      <c r="J206" s="190"/>
      <c r="K206" s="190"/>
      <c r="L206" s="190"/>
      <c r="M206" s="191"/>
      <c r="N206" s="191"/>
    </row>
    <row r="207" spans="1:14" ht="20.100000000000001" customHeight="1" x14ac:dyDescent="0.2">
      <c r="A207" s="188">
        <v>205</v>
      </c>
      <c r="B207" s="103" t="str">
        <f t="shared" si="6"/>
        <v/>
      </c>
      <c r="C207" s="103" t="str">
        <f t="shared" si="7"/>
        <v/>
      </c>
      <c r="D207" s="189"/>
      <c r="E207" s="190"/>
      <c r="F207" s="191"/>
      <c r="G207" s="192"/>
      <c r="H207" s="191"/>
      <c r="I207" s="190"/>
      <c r="J207" s="190"/>
      <c r="K207" s="190"/>
      <c r="L207" s="190"/>
      <c r="M207" s="191"/>
      <c r="N207" s="191"/>
    </row>
    <row r="208" spans="1:14" ht="20.100000000000001" customHeight="1" x14ac:dyDescent="0.2">
      <c r="A208" s="188">
        <v>206</v>
      </c>
      <c r="B208" s="103" t="str">
        <f t="shared" si="6"/>
        <v/>
      </c>
      <c r="C208" s="103" t="str">
        <f t="shared" si="7"/>
        <v/>
      </c>
      <c r="D208" s="189"/>
      <c r="E208" s="190"/>
      <c r="F208" s="191"/>
      <c r="G208" s="192"/>
      <c r="H208" s="191"/>
      <c r="I208" s="190"/>
      <c r="J208" s="190"/>
      <c r="K208" s="190"/>
      <c r="L208" s="190"/>
      <c r="M208" s="191"/>
      <c r="N208" s="191"/>
    </row>
    <row r="209" spans="1:14" ht="20.100000000000001" customHeight="1" x14ac:dyDescent="0.2">
      <c r="A209" s="188">
        <v>207</v>
      </c>
      <c r="B209" s="103" t="str">
        <f t="shared" si="6"/>
        <v/>
      </c>
      <c r="C209" s="103" t="str">
        <f t="shared" si="7"/>
        <v/>
      </c>
      <c r="D209" s="189"/>
      <c r="E209" s="190"/>
      <c r="F209" s="191"/>
      <c r="G209" s="192"/>
      <c r="H209" s="191"/>
      <c r="I209" s="190"/>
      <c r="J209" s="190"/>
      <c r="K209" s="190"/>
      <c r="L209" s="190"/>
      <c r="M209" s="191"/>
      <c r="N209" s="191"/>
    </row>
    <row r="210" spans="1:14" ht="20.100000000000001" customHeight="1" x14ac:dyDescent="0.2">
      <c r="A210" s="188">
        <v>208</v>
      </c>
      <c r="B210" s="103" t="str">
        <f t="shared" si="6"/>
        <v/>
      </c>
      <c r="C210" s="103" t="str">
        <f t="shared" si="7"/>
        <v/>
      </c>
      <c r="D210" s="189"/>
      <c r="E210" s="190"/>
      <c r="F210" s="191"/>
      <c r="G210" s="192"/>
      <c r="H210" s="191"/>
      <c r="I210" s="190"/>
      <c r="J210" s="190"/>
      <c r="K210" s="190"/>
      <c r="L210" s="190"/>
      <c r="M210" s="191"/>
      <c r="N210" s="191"/>
    </row>
    <row r="211" spans="1:14" ht="20.100000000000001" customHeight="1" x14ac:dyDescent="0.2">
      <c r="A211" s="188">
        <v>209</v>
      </c>
      <c r="B211" s="103" t="str">
        <f t="shared" si="6"/>
        <v/>
      </c>
      <c r="C211" s="103" t="str">
        <f t="shared" si="7"/>
        <v/>
      </c>
      <c r="D211" s="189"/>
      <c r="E211" s="190"/>
      <c r="F211" s="191"/>
      <c r="G211" s="192"/>
      <c r="H211" s="191"/>
      <c r="I211" s="190"/>
      <c r="J211" s="190"/>
      <c r="K211" s="190"/>
      <c r="L211" s="190"/>
      <c r="M211" s="191"/>
      <c r="N211" s="191"/>
    </row>
    <row r="212" spans="1:14" ht="20.100000000000001" customHeight="1" x14ac:dyDescent="0.2">
      <c r="A212" s="188">
        <v>210</v>
      </c>
      <c r="B212" s="103" t="str">
        <f t="shared" si="6"/>
        <v/>
      </c>
      <c r="C212" s="103" t="str">
        <f t="shared" si="7"/>
        <v/>
      </c>
      <c r="D212" s="189"/>
      <c r="E212" s="190"/>
      <c r="F212" s="191"/>
      <c r="G212" s="192"/>
      <c r="H212" s="191"/>
      <c r="I212" s="190"/>
      <c r="J212" s="190"/>
      <c r="K212" s="190"/>
      <c r="L212" s="190"/>
      <c r="M212" s="191"/>
      <c r="N212" s="191"/>
    </row>
    <row r="213" spans="1:14" ht="20.100000000000001" customHeight="1" x14ac:dyDescent="0.2">
      <c r="A213" s="188">
        <v>211</v>
      </c>
      <c r="B213" s="103" t="str">
        <f t="shared" si="6"/>
        <v/>
      </c>
      <c r="C213" s="103" t="str">
        <f t="shared" si="7"/>
        <v/>
      </c>
      <c r="D213" s="189"/>
      <c r="E213" s="190"/>
      <c r="F213" s="191"/>
      <c r="G213" s="192"/>
      <c r="H213" s="191"/>
      <c r="I213" s="190"/>
      <c r="J213" s="190"/>
      <c r="K213" s="190"/>
      <c r="L213" s="190"/>
      <c r="M213" s="191"/>
      <c r="N213" s="191"/>
    </row>
    <row r="214" spans="1:14" ht="20.100000000000001" customHeight="1" x14ac:dyDescent="0.2">
      <c r="A214" s="188">
        <v>212</v>
      </c>
      <c r="B214" s="103" t="str">
        <f t="shared" si="6"/>
        <v/>
      </c>
      <c r="C214" s="103" t="str">
        <f t="shared" si="7"/>
        <v/>
      </c>
      <c r="D214" s="189"/>
      <c r="E214" s="190"/>
      <c r="F214" s="191"/>
      <c r="G214" s="192"/>
      <c r="H214" s="191"/>
      <c r="I214" s="190"/>
      <c r="J214" s="190"/>
      <c r="K214" s="190"/>
      <c r="L214" s="190"/>
      <c r="M214" s="191"/>
      <c r="N214" s="191"/>
    </row>
    <row r="215" spans="1:14" ht="20.100000000000001" customHeight="1" x14ac:dyDescent="0.2">
      <c r="A215" s="188">
        <v>213</v>
      </c>
      <c r="B215" s="103" t="str">
        <f t="shared" si="6"/>
        <v/>
      </c>
      <c r="C215" s="103" t="str">
        <f t="shared" si="7"/>
        <v/>
      </c>
      <c r="D215" s="189"/>
      <c r="E215" s="190"/>
      <c r="F215" s="191"/>
      <c r="G215" s="192"/>
      <c r="H215" s="191"/>
      <c r="I215" s="190"/>
      <c r="J215" s="190"/>
      <c r="K215" s="190"/>
      <c r="L215" s="190"/>
      <c r="M215" s="191"/>
      <c r="N215" s="191"/>
    </row>
    <row r="216" spans="1:14" ht="20.100000000000001" customHeight="1" x14ac:dyDescent="0.2">
      <c r="A216" s="188">
        <v>214</v>
      </c>
      <c r="B216" s="103" t="str">
        <f t="shared" si="6"/>
        <v/>
      </c>
      <c r="C216" s="103" t="str">
        <f t="shared" si="7"/>
        <v/>
      </c>
      <c r="D216" s="189"/>
      <c r="E216" s="190"/>
      <c r="F216" s="191"/>
      <c r="G216" s="192"/>
      <c r="H216" s="191"/>
      <c r="I216" s="190"/>
      <c r="J216" s="190"/>
      <c r="K216" s="190"/>
      <c r="L216" s="190"/>
      <c r="M216" s="191"/>
      <c r="N216" s="191"/>
    </row>
    <row r="217" spans="1:14" ht="20.100000000000001" customHeight="1" x14ac:dyDescent="0.2">
      <c r="A217" s="188">
        <v>215</v>
      </c>
      <c r="B217" s="103" t="str">
        <f t="shared" si="6"/>
        <v/>
      </c>
      <c r="C217" s="103" t="str">
        <f t="shared" si="7"/>
        <v/>
      </c>
      <c r="D217" s="189"/>
      <c r="E217" s="190"/>
      <c r="F217" s="191"/>
      <c r="G217" s="192"/>
      <c r="H217" s="191"/>
      <c r="I217" s="190"/>
      <c r="J217" s="190"/>
      <c r="K217" s="190"/>
      <c r="L217" s="190"/>
      <c r="M217" s="191"/>
      <c r="N217" s="191"/>
    </row>
    <row r="218" spans="1:14" ht="20.100000000000001" customHeight="1" x14ac:dyDescent="0.2">
      <c r="A218" s="188">
        <v>216</v>
      </c>
      <c r="B218" s="103" t="str">
        <f t="shared" si="6"/>
        <v/>
      </c>
      <c r="C218" s="103" t="str">
        <f t="shared" si="7"/>
        <v/>
      </c>
      <c r="D218" s="189"/>
      <c r="E218" s="190"/>
      <c r="F218" s="191"/>
      <c r="G218" s="192"/>
      <c r="H218" s="191"/>
      <c r="I218" s="190"/>
      <c r="J218" s="190"/>
      <c r="K218" s="190"/>
      <c r="L218" s="190"/>
      <c r="M218" s="191"/>
      <c r="N218" s="191"/>
    </row>
    <row r="219" spans="1:14" ht="20.100000000000001" customHeight="1" x14ac:dyDescent="0.2">
      <c r="A219" s="188">
        <v>217</v>
      </c>
      <c r="B219" s="103" t="str">
        <f t="shared" si="6"/>
        <v/>
      </c>
      <c r="C219" s="103" t="str">
        <f t="shared" si="7"/>
        <v/>
      </c>
      <c r="D219" s="189"/>
      <c r="E219" s="190"/>
      <c r="F219" s="191"/>
      <c r="G219" s="192"/>
      <c r="H219" s="191"/>
      <c r="I219" s="190"/>
      <c r="J219" s="190"/>
      <c r="K219" s="190"/>
      <c r="L219" s="190"/>
      <c r="M219" s="191"/>
      <c r="N219" s="191"/>
    </row>
    <row r="220" spans="1:14" ht="20.100000000000001" customHeight="1" x14ac:dyDescent="0.2">
      <c r="A220" s="188">
        <v>218</v>
      </c>
      <c r="B220" s="103" t="str">
        <f t="shared" si="6"/>
        <v/>
      </c>
      <c r="C220" s="103" t="str">
        <f t="shared" si="7"/>
        <v/>
      </c>
      <c r="D220" s="189"/>
      <c r="E220" s="190"/>
      <c r="F220" s="191"/>
      <c r="G220" s="192"/>
      <c r="H220" s="191"/>
      <c r="I220" s="190"/>
      <c r="J220" s="190"/>
      <c r="K220" s="190"/>
      <c r="L220" s="190"/>
      <c r="M220" s="191"/>
      <c r="N220" s="191"/>
    </row>
    <row r="221" spans="1:14" ht="20.100000000000001" customHeight="1" x14ac:dyDescent="0.2">
      <c r="A221" s="188">
        <v>219</v>
      </c>
      <c r="B221" s="103" t="str">
        <f t="shared" si="6"/>
        <v/>
      </c>
      <c r="C221" s="103" t="str">
        <f t="shared" si="7"/>
        <v/>
      </c>
      <c r="D221" s="189"/>
      <c r="E221" s="190"/>
      <c r="F221" s="191"/>
      <c r="G221" s="192"/>
      <c r="H221" s="191"/>
      <c r="I221" s="190"/>
      <c r="J221" s="190"/>
      <c r="K221" s="190"/>
      <c r="L221" s="190"/>
      <c r="M221" s="191"/>
      <c r="N221" s="191"/>
    </row>
    <row r="222" spans="1:14" ht="20.100000000000001" customHeight="1" x14ac:dyDescent="0.2">
      <c r="A222" s="188">
        <v>220</v>
      </c>
      <c r="B222" s="103" t="str">
        <f t="shared" si="6"/>
        <v/>
      </c>
      <c r="C222" s="103" t="str">
        <f t="shared" si="7"/>
        <v/>
      </c>
      <c r="D222" s="189"/>
      <c r="E222" s="190"/>
      <c r="F222" s="191"/>
      <c r="G222" s="192"/>
      <c r="H222" s="191"/>
      <c r="I222" s="190"/>
      <c r="J222" s="190"/>
      <c r="K222" s="190"/>
      <c r="L222" s="190"/>
      <c r="M222" s="191"/>
      <c r="N222" s="191"/>
    </row>
    <row r="223" spans="1:14" ht="20.100000000000001" customHeight="1" x14ac:dyDescent="0.2">
      <c r="A223" s="188">
        <v>221</v>
      </c>
      <c r="B223" s="103" t="str">
        <f t="shared" si="6"/>
        <v/>
      </c>
      <c r="C223" s="103" t="str">
        <f t="shared" si="7"/>
        <v/>
      </c>
      <c r="D223" s="189"/>
      <c r="E223" s="190"/>
      <c r="F223" s="191"/>
      <c r="G223" s="192"/>
      <c r="H223" s="191"/>
      <c r="I223" s="190"/>
      <c r="J223" s="190"/>
      <c r="K223" s="190"/>
      <c r="L223" s="190"/>
      <c r="M223" s="191"/>
      <c r="N223" s="191"/>
    </row>
    <row r="224" spans="1:14" ht="20.100000000000001" customHeight="1" x14ac:dyDescent="0.2">
      <c r="A224" s="188">
        <v>222</v>
      </c>
      <c r="B224" s="103" t="str">
        <f t="shared" si="6"/>
        <v/>
      </c>
      <c r="C224" s="103" t="str">
        <f t="shared" si="7"/>
        <v/>
      </c>
      <c r="D224" s="189"/>
      <c r="E224" s="190"/>
      <c r="F224" s="191"/>
      <c r="G224" s="192"/>
      <c r="H224" s="191"/>
      <c r="I224" s="190"/>
      <c r="J224" s="190"/>
      <c r="K224" s="190"/>
      <c r="L224" s="190"/>
      <c r="M224" s="191"/>
      <c r="N224" s="191"/>
    </row>
    <row r="225" spans="1:14" ht="20.100000000000001" customHeight="1" x14ac:dyDescent="0.2">
      <c r="A225" s="188">
        <v>223</v>
      </c>
      <c r="B225" s="103" t="str">
        <f t="shared" si="6"/>
        <v/>
      </c>
      <c r="C225" s="103" t="str">
        <f t="shared" si="7"/>
        <v/>
      </c>
      <c r="D225" s="189"/>
      <c r="E225" s="190"/>
      <c r="F225" s="191"/>
      <c r="G225" s="192"/>
      <c r="H225" s="191"/>
      <c r="I225" s="190"/>
      <c r="J225" s="190"/>
      <c r="K225" s="190"/>
      <c r="L225" s="190"/>
      <c r="M225" s="191"/>
      <c r="N225" s="191"/>
    </row>
    <row r="226" spans="1:14" ht="20.100000000000001" customHeight="1" x14ac:dyDescent="0.2">
      <c r="A226" s="188">
        <v>224</v>
      </c>
      <c r="B226" s="103" t="str">
        <f t="shared" si="6"/>
        <v/>
      </c>
      <c r="C226" s="103" t="str">
        <f t="shared" si="7"/>
        <v/>
      </c>
      <c r="D226" s="189"/>
      <c r="E226" s="190"/>
      <c r="F226" s="191"/>
      <c r="G226" s="192"/>
      <c r="H226" s="191"/>
      <c r="I226" s="190"/>
      <c r="J226" s="190"/>
      <c r="K226" s="190"/>
      <c r="L226" s="190"/>
      <c r="M226" s="191"/>
      <c r="N226" s="191"/>
    </row>
    <row r="227" spans="1:14" ht="20.100000000000001" customHeight="1" x14ac:dyDescent="0.2">
      <c r="A227" s="188">
        <v>225</v>
      </c>
      <c r="B227" s="103" t="str">
        <f t="shared" si="6"/>
        <v/>
      </c>
      <c r="C227" s="103" t="str">
        <f t="shared" si="7"/>
        <v/>
      </c>
      <c r="D227" s="189"/>
      <c r="E227" s="190"/>
      <c r="F227" s="191"/>
      <c r="G227" s="192"/>
      <c r="H227" s="191"/>
      <c r="I227" s="190"/>
      <c r="J227" s="190"/>
      <c r="K227" s="190"/>
      <c r="L227" s="190"/>
      <c r="M227" s="191"/>
      <c r="N227" s="191"/>
    </row>
    <row r="228" spans="1:14" ht="20.100000000000001" customHeight="1" x14ac:dyDescent="0.2">
      <c r="A228" s="188">
        <v>226</v>
      </c>
      <c r="B228" s="103" t="str">
        <f t="shared" si="6"/>
        <v/>
      </c>
      <c r="C228" s="103" t="str">
        <f t="shared" si="7"/>
        <v/>
      </c>
      <c r="D228" s="189"/>
      <c r="E228" s="190"/>
      <c r="F228" s="191"/>
      <c r="G228" s="192"/>
      <c r="H228" s="191"/>
      <c r="I228" s="190"/>
      <c r="J228" s="190"/>
      <c r="K228" s="190"/>
      <c r="L228" s="190"/>
      <c r="M228" s="191"/>
      <c r="N228" s="191"/>
    </row>
    <row r="229" spans="1:14" ht="20.100000000000001" customHeight="1" x14ac:dyDescent="0.2">
      <c r="A229" s="188">
        <v>227</v>
      </c>
      <c r="B229" s="103" t="str">
        <f t="shared" si="6"/>
        <v/>
      </c>
      <c r="C229" s="103" t="str">
        <f t="shared" si="7"/>
        <v/>
      </c>
      <c r="D229" s="189"/>
      <c r="E229" s="190"/>
      <c r="F229" s="191"/>
      <c r="G229" s="192"/>
      <c r="H229" s="191"/>
      <c r="I229" s="190"/>
      <c r="J229" s="190"/>
      <c r="K229" s="190"/>
      <c r="L229" s="190"/>
      <c r="M229" s="191"/>
      <c r="N229" s="191"/>
    </row>
    <row r="230" spans="1:14" ht="20.100000000000001" customHeight="1" x14ac:dyDescent="0.2">
      <c r="A230" s="188">
        <v>228</v>
      </c>
      <c r="B230" s="103" t="str">
        <f t="shared" si="6"/>
        <v/>
      </c>
      <c r="C230" s="103" t="str">
        <f t="shared" si="7"/>
        <v/>
      </c>
      <c r="D230" s="189"/>
      <c r="E230" s="190"/>
      <c r="F230" s="191"/>
      <c r="G230" s="192"/>
      <c r="H230" s="191"/>
      <c r="I230" s="190"/>
      <c r="J230" s="190"/>
      <c r="K230" s="190"/>
      <c r="L230" s="190"/>
      <c r="M230" s="191"/>
      <c r="N230" s="191"/>
    </row>
    <row r="231" spans="1:14" ht="20.100000000000001" customHeight="1" x14ac:dyDescent="0.2">
      <c r="A231" s="188">
        <v>229</v>
      </c>
      <c r="B231" s="103" t="str">
        <f t="shared" si="6"/>
        <v/>
      </c>
      <c r="C231" s="103" t="str">
        <f t="shared" si="7"/>
        <v/>
      </c>
      <c r="D231" s="189"/>
      <c r="E231" s="190"/>
      <c r="F231" s="191"/>
      <c r="G231" s="192"/>
      <c r="H231" s="191"/>
      <c r="I231" s="190"/>
      <c r="J231" s="190"/>
      <c r="K231" s="190"/>
      <c r="L231" s="190"/>
      <c r="M231" s="191"/>
      <c r="N231" s="191"/>
    </row>
    <row r="232" spans="1:14" ht="20.100000000000001" customHeight="1" x14ac:dyDescent="0.2">
      <c r="A232" s="188">
        <v>230</v>
      </c>
      <c r="B232" s="103" t="str">
        <f t="shared" si="6"/>
        <v/>
      </c>
      <c r="C232" s="103" t="str">
        <f t="shared" si="7"/>
        <v/>
      </c>
      <c r="D232" s="189"/>
      <c r="E232" s="190"/>
      <c r="F232" s="191"/>
      <c r="G232" s="192"/>
      <c r="H232" s="191"/>
      <c r="I232" s="190"/>
      <c r="J232" s="190"/>
      <c r="K232" s="190"/>
      <c r="L232" s="190"/>
      <c r="M232" s="191"/>
      <c r="N232" s="191"/>
    </row>
    <row r="233" spans="1:14" ht="20.100000000000001" customHeight="1" x14ac:dyDescent="0.2">
      <c r="A233" s="188">
        <v>231</v>
      </c>
      <c r="B233" s="103" t="str">
        <f t="shared" si="6"/>
        <v/>
      </c>
      <c r="C233" s="103" t="str">
        <f t="shared" si="7"/>
        <v/>
      </c>
      <c r="D233" s="189"/>
      <c r="E233" s="190"/>
      <c r="F233" s="191"/>
      <c r="G233" s="192"/>
      <c r="H233" s="191"/>
      <c r="I233" s="190"/>
      <c r="J233" s="190"/>
      <c r="K233" s="190"/>
      <c r="L233" s="190"/>
      <c r="M233" s="191"/>
      <c r="N233" s="191"/>
    </row>
    <row r="234" spans="1:14" ht="20.100000000000001" customHeight="1" x14ac:dyDescent="0.2">
      <c r="A234" s="188">
        <v>232</v>
      </c>
      <c r="B234" s="103" t="str">
        <f t="shared" si="6"/>
        <v/>
      </c>
      <c r="C234" s="103" t="str">
        <f t="shared" si="7"/>
        <v/>
      </c>
      <c r="D234" s="189"/>
      <c r="E234" s="190"/>
      <c r="F234" s="191"/>
      <c r="G234" s="192"/>
      <c r="H234" s="191"/>
      <c r="I234" s="190"/>
      <c r="J234" s="190"/>
      <c r="K234" s="190"/>
      <c r="L234" s="190"/>
      <c r="M234" s="191"/>
      <c r="N234" s="191"/>
    </row>
    <row r="235" spans="1:14" ht="20.100000000000001" customHeight="1" x14ac:dyDescent="0.2">
      <c r="A235" s="188">
        <v>233</v>
      </c>
      <c r="B235" s="103" t="str">
        <f t="shared" si="6"/>
        <v/>
      </c>
      <c r="C235" s="103" t="str">
        <f t="shared" si="7"/>
        <v/>
      </c>
      <c r="D235" s="189"/>
      <c r="E235" s="190"/>
      <c r="F235" s="191"/>
      <c r="G235" s="192"/>
      <c r="H235" s="191"/>
      <c r="I235" s="190"/>
      <c r="J235" s="190"/>
      <c r="K235" s="190"/>
      <c r="L235" s="190"/>
      <c r="M235" s="191"/>
      <c r="N235" s="191"/>
    </row>
    <row r="236" spans="1:14" ht="20.100000000000001" customHeight="1" x14ac:dyDescent="0.2">
      <c r="A236" s="188">
        <v>234</v>
      </c>
      <c r="B236" s="103" t="str">
        <f t="shared" si="6"/>
        <v/>
      </c>
      <c r="C236" s="103" t="str">
        <f t="shared" si="7"/>
        <v/>
      </c>
      <c r="D236" s="189"/>
      <c r="E236" s="190"/>
      <c r="F236" s="191"/>
      <c r="G236" s="192"/>
      <c r="H236" s="191"/>
      <c r="I236" s="190"/>
      <c r="J236" s="190"/>
      <c r="K236" s="190"/>
      <c r="L236" s="190"/>
      <c r="M236" s="191"/>
      <c r="N236" s="191"/>
    </row>
    <row r="237" spans="1:14" ht="20.100000000000001" customHeight="1" x14ac:dyDescent="0.2">
      <c r="A237" s="188">
        <v>235</v>
      </c>
      <c r="B237" s="103" t="str">
        <f t="shared" si="6"/>
        <v/>
      </c>
      <c r="C237" s="103" t="str">
        <f t="shared" si="7"/>
        <v/>
      </c>
      <c r="D237" s="189"/>
      <c r="E237" s="190"/>
      <c r="F237" s="191"/>
      <c r="G237" s="192"/>
      <c r="H237" s="191"/>
      <c r="I237" s="190"/>
      <c r="J237" s="190"/>
      <c r="K237" s="190"/>
      <c r="L237" s="190"/>
      <c r="M237" s="191"/>
      <c r="N237" s="191"/>
    </row>
    <row r="238" spans="1:14" ht="20.100000000000001" customHeight="1" x14ac:dyDescent="0.2">
      <c r="A238" s="188">
        <v>236</v>
      </c>
      <c r="B238" s="103" t="str">
        <f t="shared" si="6"/>
        <v/>
      </c>
      <c r="C238" s="103" t="str">
        <f t="shared" si="7"/>
        <v/>
      </c>
      <c r="D238" s="189"/>
      <c r="E238" s="190"/>
      <c r="F238" s="191"/>
      <c r="G238" s="192"/>
      <c r="H238" s="191"/>
      <c r="I238" s="190"/>
      <c r="J238" s="190"/>
      <c r="K238" s="190"/>
      <c r="L238" s="190"/>
      <c r="M238" s="191"/>
      <c r="N238" s="191"/>
    </row>
    <row r="239" spans="1:14" ht="20.100000000000001" customHeight="1" x14ac:dyDescent="0.2">
      <c r="A239" s="188">
        <v>237</v>
      </c>
      <c r="B239" s="103" t="str">
        <f t="shared" si="6"/>
        <v/>
      </c>
      <c r="C239" s="103" t="str">
        <f t="shared" si="7"/>
        <v/>
      </c>
      <c r="D239" s="189"/>
      <c r="E239" s="190"/>
      <c r="F239" s="191"/>
      <c r="G239" s="192"/>
      <c r="H239" s="191"/>
      <c r="I239" s="190"/>
      <c r="J239" s="190"/>
      <c r="K239" s="190"/>
      <c r="L239" s="190"/>
      <c r="M239" s="191"/>
      <c r="N239" s="191"/>
    </row>
    <row r="240" spans="1:14" ht="20.100000000000001" customHeight="1" x14ac:dyDescent="0.2">
      <c r="A240" s="188">
        <v>238</v>
      </c>
      <c r="B240" s="103" t="str">
        <f t="shared" si="6"/>
        <v/>
      </c>
      <c r="C240" s="103" t="str">
        <f t="shared" si="7"/>
        <v/>
      </c>
      <c r="D240" s="189"/>
      <c r="E240" s="190"/>
      <c r="F240" s="191"/>
      <c r="G240" s="192"/>
      <c r="H240" s="191"/>
      <c r="I240" s="190"/>
      <c r="J240" s="190"/>
      <c r="K240" s="190"/>
      <c r="L240" s="190"/>
      <c r="M240" s="191"/>
      <c r="N240" s="191"/>
    </row>
    <row r="241" spans="1:14" ht="20.100000000000001" customHeight="1" x14ac:dyDescent="0.2">
      <c r="A241" s="188">
        <v>239</v>
      </c>
      <c r="B241" s="103" t="str">
        <f t="shared" si="6"/>
        <v/>
      </c>
      <c r="C241" s="103" t="str">
        <f t="shared" si="7"/>
        <v/>
      </c>
      <c r="D241" s="189"/>
      <c r="E241" s="190"/>
      <c r="F241" s="191"/>
      <c r="G241" s="192"/>
      <c r="H241" s="191"/>
      <c r="I241" s="190"/>
      <c r="J241" s="190"/>
      <c r="K241" s="190"/>
      <c r="L241" s="190"/>
      <c r="M241" s="191"/>
      <c r="N241" s="191"/>
    </row>
    <row r="242" spans="1:14" ht="20.100000000000001" customHeight="1" x14ac:dyDescent="0.2">
      <c r="A242" s="188">
        <v>240</v>
      </c>
      <c r="B242" s="103" t="str">
        <f t="shared" si="6"/>
        <v/>
      </c>
      <c r="C242" s="103" t="str">
        <f t="shared" si="7"/>
        <v/>
      </c>
      <c r="D242" s="189"/>
      <c r="E242" s="190"/>
      <c r="F242" s="191"/>
      <c r="G242" s="192"/>
      <c r="H242" s="191"/>
      <c r="I242" s="190"/>
      <c r="J242" s="190"/>
      <c r="K242" s="190"/>
      <c r="L242" s="190"/>
      <c r="M242" s="191"/>
      <c r="N242" s="191"/>
    </row>
    <row r="243" spans="1:14" ht="20.100000000000001" customHeight="1" x14ac:dyDescent="0.2">
      <c r="A243" s="188">
        <v>241</v>
      </c>
      <c r="B243" s="103" t="str">
        <f t="shared" si="6"/>
        <v/>
      </c>
      <c r="C243" s="103" t="str">
        <f t="shared" si="7"/>
        <v/>
      </c>
      <c r="D243" s="189"/>
      <c r="E243" s="190"/>
      <c r="F243" s="191"/>
      <c r="G243" s="192"/>
      <c r="H243" s="191"/>
      <c r="I243" s="190"/>
      <c r="J243" s="190"/>
      <c r="K243" s="190"/>
      <c r="L243" s="190"/>
      <c r="M243" s="191"/>
      <c r="N243" s="191"/>
    </row>
    <row r="244" spans="1:14" ht="20.100000000000001" customHeight="1" x14ac:dyDescent="0.2">
      <c r="A244" s="188">
        <v>242</v>
      </c>
      <c r="B244" s="103" t="str">
        <f t="shared" si="6"/>
        <v/>
      </c>
      <c r="C244" s="103" t="str">
        <f t="shared" si="7"/>
        <v/>
      </c>
      <c r="D244" s="189"/>
      <c r="E244" s="190"/>
      <c r="F244" s="191"/>
      <c r="G244" s="192"/>
      <c r="H244" s="191"/>
      <c r="I244" s="190"/>
      <c r="J244" s="190"/>
      <c r="K244" s="190"/>
      <c r="L244" s="190"/>
      <c r="M244" s="191"/>
      <c r="N244" s="191"/>
    </row>
    <row r="245" spans="1:14" ht="20.100000000000001" customHeight="1" x14ac:dyDescent="0.2">
      <c r="A245" s="188">
        <v>243</v>
      </c>
      <c r="B245" s="103" t="str">
        <f t="shared" si="6"/>
        <v/>
      </c>
      <c r="C245" s="103" t="str">
        <f t="shared" si="7"/>
        <v/>
      </c>
      <c r="D245" s="189"/>
      <c r="E245" s="190"/>
      <c r="F245" s="191"/>
      <c r="G245" s="192"/>
      <c r="H245" s="191"/>
      <c r="I245" s="190"/>
      <c r="J245" s="190"/>
      <c r="K245" s="190"/>
      <c r="L245" s="190"/>
      <c r="M245" s="191"/>
      <c r="N245" s="191"/>
    </row>
    <row r="246" spans="1:14" ht="20.100000000000001" customHeight="1" x14ac:dyDescent="0.2">
      <c r="A246" s="188">
        <v>244</v>
      </c>
      <c r="B246" s="103" t="str">
        <f t="shared" si="6"/>
        <v/>
      </c>
      <c r="C246" s="103" t="str">
        <f t="shared" si="7"/>
        <v/>
      </c>
      <c r="D246" s="189"/>
      <c r="E246" s="190"/>
      <c r="F246" s="191"/>
      <c r="G246" s="192"/>
      <c r="H246" s="191"/>
      <c r="I246" s="190"/>
      <c r="J246" s="190"/>
      <c r="K246" s="190"/>
      <c r="L246" s="190"/>
      <c r="M246" s="191"/>
      <c r="N246" s="191"/>
    </row>
    <row r="247" spans="1:14" ht="20.100000000000001" customHeight="1" x14ac:dyDescent="0.2">
      <c r="A247" s="188">
        <v>245</v>
      </c>
      <c r="B247" s="103" t="str">
        <f t="shared" si="6"/>
        <v/>
      </c>
      <c r="C247" s="103" t="str">
        <f t="shared" si="7"/>
        <v/>
      </c>
      <c r="D247" s="189"/>
      <c r="E247" s="190"/>
      <c r="F247" s="191"/>
      <c r="G247" s="192"/>
      <c r="H247" s="191"/>
      <c r="I247" s="190"/>
      <c r="J247" s="190"/>
      <c r="K247" s="190"/>
      <c r="L247" s="190"/>
      <c r="M247" s="191"/>
      <c r="N247" s="191"/>
    </row>
    <row r="248" spans="1:14" ht="20.100000000000001" customHeight="1" x14ac:dyDescent="0.2">
      <c r="A248" s="188">
        <v>246</v>
      </c>
      <c r="B248" s="103" t="str">
        <f t="shared" si="6"/>
        <v/>
      </c>
      <c r="C248" s="103" t="str">
        <f t="shared" si="7"/>
        <v/>
      </c>
      <c r="D248" s="189"/>
      <c r="E248" s="190"/>
      <c r="F248" s="191"/>
      <c r="G248" s="192"/>
      <c r="H248" s="191"/>
      <c r="I248" s="190"/>
      <c r="J248" s="190"/>
      <c r="K248" s="190"/>
      <c r="L248" s="190"/>
      <c r="M248" s="191"/>
      <c r="N248" s="191"/>
    </row>
    <row r="249" spans="1:14" ht="20.100000000000001" customHeight="1" x14ac:dyDescent="0.2">
      <c r="A249" s="188">
        <v>247</v>
      </c>
      <c r="B249" s="103" t="str">
        <f t="shared" si="6"/>
        <v/>
      </c>
      <c r="C249" s="103" t="str">
        <f t="shared" si="7"/>
        <v/>
      </c>
      <c r="D249" s="189"/>
      <c r="E249" s="190"/>
      <c r="F249" s="191"/>
      <c r="G249" s="192"/>
      <c r="H249" s="191"/>
      <c r="I249" s="190"/>
      <c r="J249" s="190"/>
      <c r="K249" s="190"/>
      <c r="L249" s="190"/>
      <c r="M249" s="191"/>
      <c r="N249" s="191"/>
    </row>
    <row r="250" spans="1:14" ht="20.100000000000001" customHeight="1" x14ac:dyDescent="0.2">
      <c r="A250" s="188">
        <v>248</v>
      </c>
      <c r="B250" s="103" t="str">
        <f t="shared" si="6"/>
        <v/>
      </c>
      <c r="C250" s="103" t="str">
        <f t="shared" si="7"/>
        <v/>
      </c>
      <c r="D250" s="189"/>
      <c r="E250" s="190"/>
      <c r="F250" s="191"/>
      <c r="G250" s="192"/>
      <c r="H250" s="191"/>
      <c r="I250" s="190"/>
      <c r="J250" s="190"/>
      <c r="K250" s="190"/>
      <c r="L250" s="190"/>
      <c r="M250" s="191"/>
      <c r="N250" s="191"/>
    </row>
    <row r="251" spans="1:14" ht="20.100000000000001" customHeight="1" x14ac:dyDescent="0.2">
      <c r="A251" s="188">
        <v>249</v>
      </c>
      <c r="B251" s="103" t="str">
        <f t="shared" si="6"/>
        <v/>
      </c>
      <c r="C251" s="103" t="str">
        <f t="shared" si="7"/>
        <v/>
      </c>
      <c r="D251" s="189"/>
      <c r="E251" s="190"/>
      <c r="F251" s="191"/>
      <c r="G251" s="192"/>
      <c r="H251" s="191"/>
      <c r="I251" s="190"/>
      <c r="J251" s="190"/>
      <c r="K251" s="190"/>
      <c r="L251" s="190"/>
      <c r="M251" s="191"/>
      <c r="N251" s="191"/>
    </row>
    <row r="252" spans="1:14" ht="20.100000000000001" customHeight="1" x14ac:dyDescent="0.2">
      <c r="A252" s="188">
        <v>250</v>
      </c>
      <c r="B252" s="103" t="str">
        <f t="shared" si="6"/>
        <v/>
      </c>
      <c r="C252" s="103" t="str">
        <f t="shared" si="7"/>
        <v/>
      </c>
      <c r="D252" s="189"/>
      <c r="E252" s="190"/>
      <c r="F252" s="191"/>
      <c r="G252" s="192"/>
      <c r="H252" s="191"/>
      <c r="I252" s="190"/>
      <c r="J252" s="190"/>
      <c r="K252" s="190"/>
      <c r="L252" s="190"/>
      <c r="M252" s="191"/>
      <c r="N252" s="191"/>
    </row>
    <row r="253" spans="1:14" ht="20.100000000000001" customHeight="1" x14ac:dyDescent="0.2">
      <c r="A253" s="188">
        <v>251</v>
      </c>
      <c r="B253" s="103" t="str">
        <f t="shared" si="6"/>
        <v/>
      </c>
      <c r="C253" s="103" t="str">
        <f t="shared" si="7"/>
        <v/>
      </c>
      <c r="D253" s="189"/>
      <c r="E253" s="190"/>
      <c r="F253" s="191"/>
      <c r="G253" s="192"/>
      <c r="H253" s="191"/>
      <c r="I253" s="190"/>
      <c r="J253" s="190"/>
      <c r="K253" s="190"/>
      <c r="L253" s="190"/>
      <c r="M253" s="191"/>
      <c r="N253" s="191"/>
    </row>
    <row r="254" spans="1:14" ht="20.100000000000001" customHeight="1" x14ac:dyDescent="0.2">
      <c r="A254" s="188">
        <v>252</v>
      </c>
      <c r="B254" s="103" t="str">
        <f t="shared" si="6"/>
        <v/>
      </c>
      <c r="C254" s="103" t="str">
        <f t="shared" si="7"/>
        <v/>
      </c>
      <c r="D254" s="189"/>
      <c r="E254" s="190"/>
      <c r="F254" s="191"/>
      <c r="G254" s="192"/>
      <c r="H254" s="191"/>
      <c r="I254" s="190"/>
      <c r="J254" s="190"/>
      <c r="K254" s="190"/>
      <c r="L254" s="190"/>
      <c r="M254" s="191"/>
      <c r="N254" s="191"/>
    </row>
    <row r="255" spans="1:14" ht="20.100000000000001" customHeight="1" x14ac:dyDescent="0.2">
      <c r="A255" s="188">
        <v>253</v>
      </c>
      <c r="B255" s="103" t="str">
        <f t="shared" si="6"/>
        <v/>
      </c>
      <c r="C255" s="103" t="str">
        <f t="shared" si="7"/>
        <v/>
      </c>
      <c r="D255" s="189"/>
      <c r="E255" s="190"/>
      <c r="F255" s="191"/>
      <c r="G255" s="192"/>
      <c r="H255" s="191"/>
      <c r="I255" s="190"/>
      <c r="J255" s="190"/>
      <c r="K255" s="190"/>
      <c r="L255" s="190"/>
      <c r="M255" s="191"/>
      <c r="N255" s="191"/>
    </row>
    <row r="256" spans="1:14" ht="20.100000000000001" customHeight="1" x14ac:dyDescent="0.2">
      <c r="A256" s="188">
        <v>254</v>
      </c>
      <c r="B256" s="103" t="str">
        <f t="shared" si="6"/>
        <v/>
      </c>
      <c r="C256" s="103" t="str">
        <f t="shared" si="7"/>
        <v/>
      </c>
      <c r="D256" s="189"/>
      <c r="E256" s="190"/>
      <c r="F256" s="191"/>
      <c r="G256" s="192"/>
      <c r="H256" s="191"/>
      <c r="I256" s="190"/>
      <c r="J256" s="190"/>
      <c r="K256" s="190"/>
      <c r="L256" s="190"/>
      <c r="M256" s="191"/>
      <c r="N256" s="191"/>
    </row>
    <row r="257" spans="1:14" ht="20.100000000000001" customHeight="1" x14ac:dyDescent="0.2">
      <c r="A257" s="188">
        <v>255</v>
      </c>
      <c r="B257" s="103" t="str">
        <f t="shared" si="6"/>
        <v/>
      </c>
      <c r="C257" s="103" t="str">
        <f t="shared" si="7"/>
        <v/>
      </c>
      <c r="D257" s="189"/>
      <c r="E257" s="190"/>
      <c r="F257" s="191"/>
      <c r="G257" s="192"/>
      <c r="H257" s="191"/>
      <c r="I257" s="190"/>
      <c r="J257" s="190"/>
      <c r="K257" s="190"/>
      <c r="L257" s="190"/>
      <c r="M257" s="191"/>
      <c r="N257" s="191"/>
    </row>
    <row r="258" spans="1:14" ht="20.100000000000001" customHeight="1" x14ac:dyDescent="0.2">
      <c r="A258" s="188">
        <v>256</v>
      </c>
      <c r="B258" s="103" t="str">
        <f t="shared" si="6"/>
        <v/>
      </c>
      <c r="C258" s="103" t="str">
        <f t="shared" si="7"/>
        <v/>
      </c>
      <c r="D258" s="189"/>
      <c r="E258" s="190"/>
      <c r="F258" s="191"/>
      <c r="G258" s="192"/>
      <c r="H258" s="191"/>
      <c r="I258" s="190"/>
      <c r="J258" s="190"/>
      <c r="K258" s="190"/>
      <c r="L258" s="190"/>
      <c r="M258" s="191"/>
      <c r="N258" s="191"/>
    </row>
    <row r="259" spans="1:14" ht="20.100000000000001" customHeight="1" x14ac:dyDescent="0.2">
      <c r="A259" s="188">
        <v>257</v>
      </c>
      <c r="B259" s="103" t="str">
        <f t="shared" si="6"/>
        <v/>
      </c>
      <c r="C259" s="103" t="str">
        <f t="shared" si="7"/>
        <v/>
      </c>
      <c r="D259" s="189"/>
      <c r="E259" s="190"/>
      <c r="F259" s="191"/>
      <c r="G259" s="192"/>
      <c r="H259" s="191"/>
      <c r="I259" s="190"/>
      <c r="J259" s="190"/>
      <c r="K259" s="190"/>
      <c r="L259" s="190"/>
      <c r="M259" s="191"/>
      <c r="N259" s="191"/>
    </row>
    <row r="260" spans="1:14" ht="20.100000000000001" customHeight="1" x14ac:dyDescent="0.2">
      <c r="A260" s="188">
        <v>258</v>
      </c>
      <c r="B260" s="103" t="str">
        <f t="shared" ref="B260:B323" si="8">IF(D260&lt;&gt;"",YEAR(D260),"")</f>
        <v/>
      </c>
      <c r="C260" s="103" t="str">
        <f t="shared" ref="C260:C323" si="9">IF(D260&lt;&gt;"",MONTH(D260),"")</f>
        <v/>
      </c>
      <c r="D260" s="189"/>
      <c r="E260" s="190"/>
      <c r="F260" s="191"/>
      <c r="G260" s="192"/>
      <c r="H260" s="191"/>
      <c r="I260" s="190"/>
      <c r="J260" s="190"/>
      <c r="K260" s="190"/>
      <c r="L260" s="190"/>
      <c r="M260" s="191"/>
      <c r="N260" s="191"/>
    </row>
    <row r="261" spans="1:14" ht="20.100000000000001" customHeight="1" x14ac:dyDescent="0.2">
      <c r="A261" s="188">
        <v>259</v>
      </c>
      <c r="B261" s="103" t="str">
        <f t="shared" si="8"/>
        <v/>
      </c>
      <c r="C261" s="103" t="str">
        <f t="shared" si="9"/>
        <v/>
      </c>
      <c r="D261" s="189"/>
      <c r="E261" s="190"/>
      <c r="F261" s="191"/>
      <c r="G261" s="192"/>
      <c r="H261" s="191"/>
      <c r="I261" s="190"/>
      <c r="J261" s="190"/>
      <c r="K261" s="190"/>
      <c r="L261" s="190"/>
      <c r="M261" s="191"/>
      <c r="N261" s="191"/>
    </row>
    <row r="262" spans="1:14" ht="20.100000000000001" customHeight="1" x14ac:dyDescent="0.2">
      <c r="A262" s="188">
        <v>260</v>
      </c>
      <c r="B262" s="103" t="str">
        <f t="shared" si="8"/>
        <v/>
      </c>
      <c r="C262" s="103" t="str">
        <f t="shared" si="9"/>
        <v/>
      </c>
      <c r="D262" s="189"/>
      <c r="E262" s="190"/>
      <c r="F262" s="191"/>
      <c r="G262" s="192"/>
      <c r="H262" s="191"/>
      <c r="I262" s="190"/>
      <c r="J262" s="190"/>
      <c r="K262" s="190"/>
      <c r="L262" s="190"/>
      <c r="M262" s="191"/>
      <c r="N262" s="191"/>
    </row>
    <row r="263" spans="1:14" ht="20.100000000000001" customHeight="1" x14ac:dyDescent="0.2">
      <c r="A263" s="188">
        <v>261</v>
      </c>
      <c r="B263" s="103" t="str">
        <f t="shared" si="8"/>
        <v/>
      </c>
      <c r="C263" s="103" t="str">
        <f t="shared" si="9"/>
        <v/>
      </c>
      <c r="D263" s="189"/>
      <c r="E263" s="190"/>
      <c r="F263" s="191"/>
      <c r="G263" s="192"/>
      <c r="H263" s="191"/>
      <c r="I263" s="190"/>
      <c r="J263" s="190"/>
      <c r="K263" s="190"/>
      <c r="L263" s="190"/>
      <c r="M263" s="191"/>
      <c r="N263" s="191"/>
    </row>
    <row r="264" spans="1:14" ht="20.100000000000001" customHeight="1" x14ac:dyDescent="0.2">
      <c r="A264" s="188">
        <v>262</v>
      </c>
      <c r="B264" s="103" t="str">
        <f t="shared" si="8"/>
        <v/>
      </c>
      <c r="C264" s="103" t="str">
        <f t="shared" si="9"/>
        <v/>
      </c>
      <c r="D264" s="189"/>
      <c r="E264" s="190"/>
      <c r="F264" s="191"/>
      <c r="G264" s="192"/>
      <c r="H264" s="191"/>
      <c r="I264" s="190"/>
      <c r="J264" s="190"/>
      <c r="K264" s="190"/>
      <c r="L264" s="190"/>
      <c r="M264" s="191"/>
      <c r="N264" s="191"/>
    </row>
    <row r="265" spans="1:14" ht="20.100000000000001" customHeight="1" x14ac:dyDescent="0.2">
      <c r="A265" s="188">
        <v>263</v>
      </c>
      <c r="B265" s="103" t="str">
        <f t="shared" si="8"/>
        <v/>
      </c>
      <c r="C265" s="103" t="str">
        <f t="shared" si="9"/>
        <v/>
      </c>
      <c r="D265" s="189"/>
      <c r="E265" s="190"/>
      <c r="F265" s="191"/>
      <c r="G265" s="192"/>
      <c r="H265" s="191"/>
      <c r="I265" s="190"/>
      <c r="J265" s="190"/>
      <c r="K265" s="190"/>
      <c r="L265" s="190"/>
      <c r="M265" s="191"/>
      <c r="N265" s="191"/>
    </row>
    <row r="266" spans="1:14" ht="20.100000000000001" customHeight="1" x14ac:dyDescent="0.2">
      <c r="A266" s="188">
        <v>264</v>
      </c>
      <c r="B266" s="103" t="str">
        <f t="shared" si="8"/>
        <v/>
      </c>
      <c r="C266" s="103" t="str">
        <f t="shared" si="9"/>
        <v/>
      </c>
      <c r="D266" s="189"/>
      <c r="E266" s="190"/>
      <c r="F266" s="191"/>
      <c r="G266" s="192"/>
      <c r="H266" s="191"/>
      <c r="I266" s="190"/>
      <c r="J266" s="190"/>
      <c r="K266" s="190"/>
      <c r="L266" s="190"/>
      <c r="M266" s="191"/>
      <c r="N266" s="191"/>
    </row>
    <row r="267" spans="1:14" ht="20.100000000000001" customHeight="1" x14ac:dyDescent="0.2">
      <c r="A267" s="188">
        <v>265</v>
      </c>
      <c r="B267" s="103" t="str">
        <f t="shared" si="8"/>
        <v/>
      </c>
      <c r="C267" s="103" t="str">
        <f t="shared" si="9"/>
        <v/>
      </c>
      <c r="D267" s="189"/>
      <c r="E267" s="190"/>
      <c r="F267" s="191"/>
      <c r="G267" s="192"/>
      <c r="H267" s="191"/>
      <c r="I267" s="190"/>
      <c r="J267" s="190"/>
      <c r="K267" s="190"/>
      <c r="L267" s="190"/>
      <c r="M267" s="191"/>
      <c r="N267" s="191"/>
    </row>
    <row r="268" spans="1:14" ht="20.100000000000001" customHeight="1" x14ac:dyDescent="0.2">
      <c r="A268" s="188">
        <v>266</v>
      </c>
      <c r="B268" s="103" t="str">
        <f t="shared" si="8"/>
        <v/>
      </c>
      <c r="C268" s="103" t="str">
        <f t="shared" si="9"/>
        <v/>
      </c>
      <c r="D268" s="189"/>
      <c r="E268" s="190"/>
      <c r="F268" s="191"/>
      <c r="G268" s="192"/>
      <c r="H268" s="191"/>
      <c r="I268" s="190"/>
      <c r="J268" s="190"/>
      <c r="K268" s="190"/>
      <c r="L268" s="190"/>
      <c r="M268" s="191"/>
      <c r="N268" s="191"/>
    </row>
    <row r="269" spans="1:14" ht="20.100000000000001" customHeight="1" x14ac:dyDescent="0.2">
      <c r="A269" s="188">
        <v>267</v>
      </c>
      <c r="B269" s="103" t="str">
        <f t="shared" si="8"/>
        <v/>
      </c>
      <c r="C269" s="103" t="str">
        <f t="shared" si="9"/>
        <v/>
      </c>
      <c r="D269" s="189"/>
      <c r="E269" s="190"/>
      <c r="F269" s="191"/>
      <c r="G269" s="192"/>
      <c r="H269" s="191"/>
      <c r="I269" s="190"/>
      <c r="J269" s="190"/>
      <c r="K269" s="190"/>
      <c r="L269" s="190"/>
      <c r="M269" s="191"/>
      <c r="N269" s="191"/>
    </row>
    <row r="270" spans="1:14" ht="20.100000000000001" customHeight="1" x14ac:dyDescent="0.2">
      <c r="A270" s="188">
        <v>268</v>
      </c>
      <c r="B270" s="103" t="str">
        <f t="shared" si="8"/>
        <v/>
      </c>
      <c r="C270" s="103" t="str">
        <f t="shared" si="9"/>
        <v/>
      </c>
      <c r="D270" s="189"/>
      <c r="E270" s="190"/>
      <c r="F270" s="191"/>
      <c r="G270" s="192"/>
      <c r="H270" s="191"/>
      <c r="I270" s="190"/>
      <c r="J270" s="190"/>
      <c r="K270" s="190"/>
      <c r="L270" s="190"/>
      <c r="M270" s="191"/>
      <c r="N270" s="191"/>
    </row>
    <row r="271" spans="1:14" ht="20.100000000000001" customHeight="1" x14ac:dyDescent="0.2">
      <c r="A271" s="188">
        <v>269</v>
      </c>
      <c r="B271" s="103" t="str">
        <f t="shared" si="8"/>
        <v/>
      </c>
      <c r="C271" s="103" t="str">
        <f t="shared" si="9"/>
        <v/>
      </c>
      <c r="D271" s="189"/>
      <c r="E271" s="190"/>
      <c r="F271" s="191"/>
      <c r="G271" s="192"/>
      <c r="H271" s="191"/>
      <c r="I271" s="190"/>
      <c r="J271" s="190"/>
      <c r="K271" s="190"/>
      <c r="L271" s="190"/>
      <c r="M271" s="191"/>
      <c r="N271" s="191"/>
    </row>
    <row r="272" spans="1:14" ht="20.100000000000001" customHeight="1" x14ac:dyDescent="0.2">
      <c r="A272" s="188">
        <v>270</v>
      </c>
      <c r="B272" s="103" t="str">
        <f t="shared" si="8"/>
        <v/>
      </c>
      <c r="C272" s="103" t="str">
        <f t="shared" si="9"/>
        <v/>
      </c>
      <c r="D272" s="189"/>
      <c r="E272" s="190"/>
      <c r="F272" s="191"/>
      <c r="G272" s="192"/>
      <c r="H272" s="191"/>
      <c r="I272" s="190"/>
      <c r="J272" s="190"/>
      <c r="K272" s="190"/>
      <c r="L272" s="190"/>
      <c r="M272" s="191"/>
      <c r="N272" s="191"/>
    </row>
    <row r="273" spans="1:14" ht="20.100000000000001" customHeight="1" x14ac:dyDescent="0.2">
      <c r="A273" s="188">
        <v>271</v>
      </c>
      <c r="B273" s="103" t="str">
        <f t="shared" si="8"/>
        <v/>
      </c>
      <c r="C273" s="103" t="str">
        <f t="shared" si="9"/>
        <v/>
      </c>
      <c r="D273" s="189"/>
      <c r="E273" s="190"/>
      <c r="F273" s="191"/>
      <c r="G273" s="192"/>
      <c r="H273" s="191"/>
      <c r="I273" s="190"/>
      <c r="J273" s="190"/>
      <c r="K273" s="190"/>
      <c r="L273" s="190"/>
      <c r="M273" s="191"/>
      <c r="N273" s="191"/>
    </row>
    <row r="274" spans="1:14" ht="20.100000000000001" customHeight="1" x14ac:dyDescent="0.2">
      <c r="A274" s="188">
        <v>272</v>
      </c>
      <c r="B274" s="103" t="str">
        <f t="shared" si="8"/>
        <v/>
      </c>
      <c r="C274" s="103" t="str">
        <f t="shared" si="9"/>
        <v/>
      </c>
      <c r="D274" s="189"/>
      <c r="E274" s="190"/>
      <c r="F274" s="191"/>
      <c r="G274" s="192"/>
      <c r="H274" s="191"/>
      <c r="I274" s="190"/>
      <c r="J274" s="190"/>
      <c r="K274" s="190"/>
      <c r="L274" s="190"/>
      <c r="M274" s="191"/>
      <c r="N274" s="191"/>
    </row>
    <row r="275" spans="1:14" ht="20.100000000000001" customHeight="1" x14ac:dyDescent="0.2">
      <c r="A275" s="188">
        <v>273</v>
      </c>
      <c r="B275" s="103" t="str">
        <f t="shared" si="8"/>
        <v/>
      </c>
      <c r="C275" s="103" t="str">
        <f t="shared" si="9"/>
        <v/>
      </c>
      <c r="D275" s="189"/>
      <c r="E275" s="190"/>
      <c r="F275" s="191"/>
      <c r="G275" s="192"/>
      <c r="H275" s="191"/>
      <c r="I275" s="190"/>
      <c r="J275" s="190"/>
      <c r="K275" s="190"/>
      <c r="L275" s="190"/>
      <c r="M275" s="191"/>
      <c r="N275" s="191"/>
    </row>
    <row r="276" spans="1:14" ht="20.100000000000001" customHeight="1" x14ac:dyDescent="0.2">
      <c r="A276" s="188">
        <v>274</v>
      </c>
      <c r="B276" s="103" t="str">
        <f t="shared" si="8"/>
        <v/>
      </c>
      <c r="C276" s="103" t="str">
        <f t="shared" si="9"/>
        <v/>
      </c>
      <c r="D276" s="189"/>
      <c r="E276" s="190"/>
      <c r="F276" s="191"/>
      <c r="G276" s="192"/>
      <c r="H276" s="191"/>
      <c r="I276" s="190"/>
      <c r="J276" s="190"/>
      <c r="K276" s="190"/>
      <c r="L276" s="190"/>
      <c r="M276" s="191"/>
      <c r="N276" s="191"/>
    </row>
    <row r="277" spans="1:14" ht="20.100000000000001" customHeight="1" x14ac:dyDescent="0.2">
      <c r="A277" s="188">
        <v>275</v>
      </c>
      <c r="B277" s="103" t="str">
        <f t="shared" si="8"/>
        <v/>
      </c>
      <c r="C277" s="103" t="str">
        <f t="shared" si="9"/>
        <v/>
      </c>
      <c r="D277" s="189"/>
      <c r="E277" s="190"/>
      <c r="F277" s="191"/>
      <c r="G277" s="192"/>
      <c r="H277" s="191"/>
      <c r="I277" s="190"/>
      <c r="J277" s="190"/>
      <c r="K277" s="190"/>
      <c r="L277" s="190"/>
      <c r="M277" s="191"/>
      <c r="N277" s="191"/>
    </row>
    <row r="278" spans="1:14" ht="20.100000000000001" customHeight="1" x14ac:dyDescent="0.2">
      <c r="A278" s="188">
        <v>276</v>
      </c>
      <c r="B278" s="103" t="str">
        <f t="shared" si="8"/>
        <v/>
      </c>
      <c r="C278" s="103" t="str">
        <f t="shared" si="9"/>
        <v/>
      </c>
      <c r="D278" s="189"/>
      <c r="E278" s="190"/>
      <c r="F278" s="191"/>
      <c r="G278" s="192"/>
      <c r="H278" s="191"/>
      <c r="I278" s="190"/>
      <c r="J278" s="190"/>
      <c r="K278" s="190"/>
      <c r="L278" s="190"/>
      <c r="M278" s="191"/>
      <c r="N278" s="191"/>
    </row>
    <row r="279" spans="1:14" ht="20.100000000000001" customHeight="1" x14ac:dyDescent="0.2">
      <c r="A279" s="188">
        <v>277</v>
      </c>
      <c r="B279" s="103" t="str">
        <f t="shared" si="8"/>
        <v/>
      </c>
      <c r="C279" s="103" t="str">
        <f t="shared" si="9"/>
        <v/>
      </c>
      <c r="D279" s="189"/>
      <c r="E279" s="190"/>
      <c r="F279" s="191"/>
      <c r="G279" s="192"/>
      <c r="H279" s="191"/>
      <c r="I279" s="190"/>
      <c r="J279" s="190"/>
      <c r="K279" s="190"/>
      <c r="L279" s="190"/>
      <c r="M279" s="191"/>
      <c r="N279" s="191"/>
    </row>
    <row r="280" spans="1:14" ht="20.100000000000001" customHeight="1" x14ac:dyDescent="0.2">
      <c r="A280" s="188">
        <v>278</v>
      </c>
      <c r="B280" s="103" t="str">
        <f t="shared" si="8"/>
        <v/>
      </c>
      <c r="C280" s="103" t="str">
        <f t="shared" si="9"/>
        <v/>
      </c>
      <c r="D280" s="189"/>
      <c r="E280" s="190"/>
      <c r="F280" s="191"/>
      <c r="G280" s="192"/>
      <c r="H280" s="191"/>
      <c r="I280" s="190"/>
      <c r="J280" s="190"/>
      <c r="K280" s="190"/>
      <c r="L280" s="190"/>
      <c r="M280" s="191"/>
      <c r="N280" s="191"/>
    </row>
    <row r="281" spans="1:14" ht="20.100000000000001" customHeight="1" x14ac:dyDescent="0.2">
      <c r="A281" s="188">
        <v>279</v>
      </c>
      <c r="B281" s="103" t="str">
        <f t="shared" si="8"/>
        <v/>
      </c>
      <c r="C281" s="103" t="str">
        <f t="shared" si="9"/>
        <v/>
      </c>
      <c r="D281" s="189"/>
      <c r="E281" s="190"/>
      <c r="F281" s="191"/>
      <c r="G281" s="192"/>
      <c r="H281" s="191"/>
      <c r="I281" s="190"/>
      <c r="J281" s="190"/>
      <c r="K281" s="190"/>
      <c r="L281" s="190"/>
      <c r="M281" s="191"/>
      <c r="N281" s="191"/>
    </row>
    <row r="282" spans="1:14" ht="20.100000000000001" customHeight="1" x14ac:dyDescent="0.2">
      <c r="A282" s="188">
        <v>280</v>
      </c>
      <c r="B282" s="103" t="str">
        <f t="shared" si="8"/>
        <v/>
      </c>
      <c r="C282" s="103" t="str">
        <f t="shared" si="9"/>
        <v/>
      </c>
      <c r="D282" s="189"/>
      <c r="E282" s="190"/>
      <c r="F282" s="191"/>
      <c r="G282" s="192"/>
      <c r="H282" s="191"/>
      <c r="I282" s="190"/>
      <c r="J282" s="190"/>
      <c r="K282" s="190"/>
      <c r="L282" s="190"/>
      <c r="M282" s="191"/>
      <c r="N282" s="191"/>
    </row>
    <row r="283" spans="1:14" ht="20.100000000000001" customHeight="1" x14ac:dyDescent="0.2">
      <c r="A283" s="188">
        <v>281</v>
      </c>
      <c r="B283" s="103" t="str">
        <f t="shared" si="8"/>
        <v/>
      </c>
      <c r="C283" s="103" t="str">
        <f t="shared" si="9"/>
        <v/>
      </c>
      <c r="D283" s="189"/>
      <c r="E283" s="190"/>
      <c r="F283" s="191"/>
      <c r="G283" s="192"/>
      <c r="H283" s="191"/>
      <c r="I283" s="190"/>
      <c r="J283" s="190"/>
      <c r="K283" s="190"/>
      <c r="L283" s="190"/>
      <c r="M283" s="191"/>
      <c r="N283" s="191"/>
    </row>
    <row r="284" spans="1:14" ht="20.100000000000001" customHeight="1" x14ac:dyDescent="0.2">
      <c r="A284" s="188">
        <v>282</v>
      </c>
      <c r="B284" s="103" t="str">
        <f t="shared" si="8"/>
        <v/>
      </c>
      <c r="C284" s="103" t="str">
        <f t="shared" si="9"/>
        <v/>
      </c>
      <c r="D284" s="189"/>
      <c r="E284" s="190"/>
      <c r="F284" s="191"/>
      <c r="G284" s="192"/>
      <c r="H284" s="191"/>
      <c r="I284" s="190"/>
      <c r="J284" s="190"/>
      <c r="K284" s="190"/>
      <c r="L284" s="190"/>
      <c r="M284" s="191"/>
      <c r="N284" s="191"/>
    </row>
    <row r="285" spans="1:14" ht="20.100000000000001" customHeight="1" x14ac:dyDescent="0.2">
      <c r="A285" s="188">
        <v>283</v>
      </c>
      <c r="B285" s="103" t="str">
        <f t="shared" si="8"/>
        <v/>
      </c>
      <c r="C285" s="103" t="str">
        <f t="shared" si="9"/>
        <v/>
      </c>
      <c r="D285" s="189"/>
      <c r="E285" s="190"/>
      <c r="F285" s="191"/>
      <c r="G285" s="192"/>
      <c r="H285" s="191"/>
      <c r="I285" s="190"/>
      <c r="J285" s="190"/>
      <c r="K285" s="190"/>
      <c r="L285" s="190"/>
      <c r="M285" s="191"/>
      <c r="N285" s="191"/>
    </row>
    <row r="286" spans="1:14" ht="20.100000000000001" customHeight="1" x14ac:dyDescent="0.2">
      <c r="A286" s="188">
        <v>284</v>
      </c>
      <c r="B286" s="103" t="str">
        <f t="shared" si="8"/>
        <v/>
      </c>
      <c r="C286" s="103" t="str">
        <f t="shared" si="9"/>
        <v/>
      </c>
      <c r="D286" s="189"/>
      <c r="E286" s="190"/>
      <c r="F286" s="191"/>
      <c r="G286" s="192"/>
      <c r="H286" s="191"/>
      <c r="I286" s="190"/>
      <c r="J286" s="190"/>
      <c r="K286" s="190"/>
      <c r="L286" s="190"/>
      <c r="M286" s="191"/>
      <c r="N286" s="191"/>
    </row>
    <row r="287" spans="1:14" ht="20.100000000000001" customHeight="1" x14ac:dyDescent="0.2">
      <c r="A287" s="188">
        <v>285</v>
      </c>
      <c r="B287" s="103" t="str">
        <f t="shared" si="8"/>
        <v/>
      </c>
      <c r="C287" s="103" t="str">
        <f t="shared" si="9"/>
        <v/>
      </c>
      <c r="D287" s="189"/>
      <c r="E287" s="190"/>
      <c r="F287" s="191"/>
      <c r="G287" s="192"/>
      <c r="H287" s="191"/>
      <c r="I287" s="190"/>
      <c r="J287" s="190"/>
      <c r="K287" s="190"/>
      <c r="L287" s="190"/>
      <c r="M287" s="191"/>
      <c r="N287" s="191"/>
    </row>
    <row r="288" spans="1:14" ht="20.100000000000001" customHeight="1" x14ac:dyDescent="0.2">
      <c r="A288" s="188">
        <v>286</v>
      </c>
      <c r="B288" s="103" t="str">
        <f t="shared" si="8"/>
        <v/>
      </c>
      <c r="C288" s="103" t="str">
        <f t="shared" si="9"/>
        <v/>
      </c>
      <c r="D288" s="189"/>
      <c r="E288" s="190"/>
      <c r="F288" s="191"/>
      <c r="G288" s="192"/>
      <c r="H288" s="191"/>
      <c r="I288" s="190"/>
      <c r="J288" s="190"/>
      <c r="K288" s="190"/>
      <c r="L288" s="190"/>
      <c r="M288" s="191"/>
      <c r="N288" s="191"/>
    </row>
    <row r="289" spans="1:14" ht="20.100000000000001" customHeight="1" x14ac:dyDescent="0.2">
      <c r="A289" s="188">
        <v>287</v>
      </c>
      <c r="B289" s="103" t="str">
        <f t="shared" si="8"/>
        <v/>
      </c>
      <c r="C289" s="103" t="str">
        <f t="shared" si="9"/>
        <v/>
      </c>
      <c r="D289" s="189"/>
      <c r="E289" s="190"/>
      <c r="F289" s="191"/>
      <c r="G289" s="192"/>
      <c r="H289" s="191"/>
      <c r="I289" s="190"/>
      <c r="J289" s="190"/>
      <c r="K289" s="190"/>
      <c r="L289" s="190"/>
      <c r="M289" s="191"/>
      <c r="N289" s="191"/>
    </row>
    <row r="290" spans="1:14" ht="20.100000000000001" customHeight="1" x14ac:dyDescent="0.2">
      <c r="A290" s="188">
        <v>288</v>
      </c>
      <c r="B290" s="103" t="str">
        <f t="shared" si="8"/>
        <v/>
      </c>
      <c r="C290" s="103" t="str">
        <f t="shared" si="9"/>
        <v/>
      </c>
      <c r="D290" s="189"/>
      <c r="E290" s="190"/>
      <c r="F290" s="191"/>
      <c r="G290" s="192"/>
      <c r="H290" s="191"/>
      <c r="I290" s="190"/>
      <c r="J290" s="190"/>
      <c r="K290" s="190"/>
      <c r="L290" s="190"/>
      <c r="M290" s="191"/>
      <c r="N290" s="191"/>
    </row>
    <row r="291" spans="1:14" ht="20.100000000000001" customHeight="1" x14ac:dyDescent="0.2">
      <c r="A291" s="188">
        <v>289</v>
      </c>
      <c r="B291" s="103" t="str">
        <f t="shared" si="8"/>
        <v/>
      </c>
      <c r="C291" s="103" t="str">
        <f t="shared" si="9"/>
        <v/>
      </c>
      <c r="D291" s="189"/>
      <c r="E291" s="190"/>
      <c r="F291" s="191"/>
      <c r="G291" s="192"/>
      <c r="H291" s="191"/>
      <c r="I291" s="190"/>
      <c r="J291" s="190"/>
      <c r="K291" s="190"/>
      <c r="L291" s="190"/>
      <c r="M291" s="191"/>
      <c r="N291" s="191"/>
    </row>
    <row r="292" spans="1:14" ht="20.100000000000001" customHeight="1" x14ac:dyDescent="0.2">
      <c r="A292" s="188">
        <v>290</v>
      </c>
      <c r="B292" s="103" t="str">
        <f t="shared" si="8"/>
        <v/>
      </c>
      <c r="C292" s="103" t="str">
        <f t="shared" si="9"/>
        <v/>
      </c>
      <c r="D292" s="189"/>
      <c r="E292" s="190"/>
      <c r="F292" s="191"/>
      <c r="G292" s="192"/>
      <c r="H292" s="191"/>
      <c r="I292" s="190"/>
      <c r="J292" s="190"/>
      <c r="K292" s="190"/>
      <c r="L292" s="190"/>
      <c r="M292" s="191"/>
      <c r="N292" s="191"/>
    </row>
    <row r="293" spans="1:14" ht="20.100000000000001" customHeight="1" x14ac:dyDescent="0.2">
      <c r="A293" s="188">
        <v>291</v>
      </c>
      <c r="B293" s="103" t="str">
        <f t="shared" si="8"/>
        <v/>
      </c>
      <c r="C293" s="103" t="str">
        <f t="shared" si="9"/>
        <v/>
      </c>
      <c r="D293" s="189"/>
      <c r="E293" s="190"/>
      <c r="F293" s="191"/>
      <c r="G293" s="192"/>
      <c r="H293" s="191"/>
      <c r="I293" s="190"/>
      <c r="J293" s="190"/>
      <c r="K293" s="190"/>
      <c r="L293" s="190"/>
      <c r="M293" s="191"/>
      <c r="N293" s="191"/>
    </row>
    <row r="294" spans="1:14" ht="20.100000000000001" customHeight="1" x14ac:dyDescent="0.2">
      <c r="A294" s="188">
        <v>292</v>
      </c>
      <c r="B294" s="103" t="str">
        <f t="shared" si="8"/>
        <v/>
      </c>
      <c r="C294" s="103" t="str">
        <f t="shared" si="9"/>
        <v/>
      </c>
      <c r="D294" s="189"/>
      <c r="E294" s="190"/>
      <c r="F294" s="191"/>
      <c r="G294" s="192"/>
      <c r="H294" s="191"/>
      <c r="I294" s="190"/>
      <c r="J294" s="190"/>
      <c r="K294" s="190"/>
      <c r="L294" s="190"/>
      <c r="M294" s="191"/>
      <c r="N294" s="191"/>
    </row>
    <row r="295" spans="1:14" ht="20.100000000000001" customHeight="1" x14ac:dyDescent="0.2">
      <c r="A295" s="188">
        <v>293</v>
      </c>
      <c r="B295" s="103" t="str">
        <f t="shared" si="8"/>
        <v/>
      </c>
      <c r="C295" s="103" t="str">
        <f t="shared" si="9"/>
        <v/>
      </c>
      <c r="D295" s="189"/>
      <c r="E295" s="190"/>
      <c r="F295" s="191"/>
      <c r="G295" s="192"/>
      <c r="H295" s="191"/>
      <c r="I295" s="190"/>
      <c r="J295" s="190"/>
      <c r="K295" s="190"/>
      <c r="L295" s="190"/>
      <c r="M295" s="191"/>
      <c r="N295" s="191"/>
    </row>
    <row r="296" spans="1:14" ht="20.100000000000001" customHeight="1" x14ac:dyDescent="0.2">
      <c r="A296" s="188">
        <v>294</v>
      </c>
      <c r="B296" s="103" t="str">
        <f t="shared" si="8"/>
        <v/>
      </c>
      <c r="C296" s="103" t="str">
        <f t="shared" si="9"/>
        <v/>
      </c>
      <c r="D296" s="189"/>
      <c r="E296" s="190"/>
      <c r="F296" s="191"/>
      <c r="G296" s="192"/>
      <c r="H296" s="191"/>
      <c r="I296" s="190"/>
      <c r="J296" s="190"/>
      <c r="K296" s="190"/>
      <c r="L296" s="190"/>
      <c r="M296" s="191"/>
      <c r="N296" s="191"/>
    </row>
    <row r="297" spans="1:14" ht="20.100000000000001" customHeight="1" x14ac:dyDescent="0.2">
      <c r="A297" s="188">
        <v>295</v>
      </c>
      <c r="B297" s="103" t="str">
        <f t="shared" si="8"/>
        <v/>
      </c>
      <c r="C297" s="103" t="str">
        <f t="shared" si="9"/>
        <v/>
      </c>
      <c r="D297" s="189"/>
      <c r="E297" s="190"/>
      <c r="F297" s="191"/>
      <c r="G297" s="192"/>
      <c r="H297" s="191"/>
      <c r="I297" s="190"/>
      <c r="J297" s="190"/>
      <c r="K297" s="190"/>
      <c r="L297" s="190"/>
      <c r="M297" s="191"/>
      <c r="N297" s="191"/>
    </row>
    <row r="298" spans="1:14" ht="20.100000000000001" customHeight="1" x14ac:dyDescent="0.2">
      <c r="A298" s="188">
        <v>296</v>
      </c>
      <c r="B298" s="103" t="str">
        <f t="shared" si="8"/>
        <v/>
      </c>
      <c r="C298" s="103" t="str">
        <f t="shared" si="9"/>
        <v/>
      </c>
      <c r="D298" s="189"/>
      <c r="E298" s="190"/>
      <c r="F298" s="191"/>
      <c r="G298" s="192"/>
      <c r="H298" s="191"/>
      <c r="I298" s="190"/>
      <c r="J298" s="190"/>
      <c r="K298" s="190"/>
      <c r="L298" s="190"/>
      <c r="M298" s="191"/>
      <c r="N298" s="191"/>
    </row>
    <row r="299" spans="1:14" ht="20.100000000000001" customHeight="1" x14ac:dyDescent="0.2">
      <c r="A299" s="188">
        <v>297</v>
      </c>
      <c r="B299" s="103" t="str">
        <f t="shared" si="8"/>
        <v/>
      </c>
      <c r="C299" s="103" t="str">
        <f t="shared" si="9"/>
        <v/>
      </c>
      <c r="D299" s="189"/>
      <c r="E299" s="190"/>
      <c r="F299" s="191"/>
      <c r="G299" s="192"/>
      <c r="H299" s="191"/>
      <c r="I299" s="190"/>
      <c r="J299" s="190"/>
      <c r="K299" s="190"/>
      <c r="L299" s="190"/>
      <c r="M299" s="191"/>
      <c r="N299" s="191"/>
    </row>
    <row r="300" spans="1:14" ht="20.100000000000001" customHeight="1" x14ac:dyDescent="0.2">
      <c r="A300" s="188">
        <v>298</v>
      </c>
      <c r="B300" s="103" t="str">
        <f t="shared" si="8"/>
        <v/>
      </c>
      <c r="C300" s="103" t="str">
        <f t="shared" si="9"/>
        <v/>
      </c>
      <c r="D300" s="189"/>
      <c r="E300" s="190"/>
      <c r="F300" s="191"/>
      <c r="G300" s="192"/>
      <c r="H300" s="191"/>
      <c r="I300" s="190"/>
      <c r="J300" s="190"/>
      <c r="K300" s="190"/>
      <c r="L300" s="190"/>
      <c r="M300" s="191"/>
      <c r="N300" s="191"/>
    </row>
    <row r="301" spans="1:14" ht="20.100000000000001" customHeight="1" x14ac:dyDescent="0.2">
      <c r="A301" s="188">
        <v>299</v>
      </c>
      <c r="B301" s="103" t="str">
        <f t="shared" si="8"/>
        <v/>
      </c>
      <c r="C301" s="103" t="str">
        <f t="shared" si="9"/>
        <v/>
      </c>
      <c r="D301" s="189"/>
      <c r="E301" s="190"/>
      <c r="F301" s="191"/>
      <c r="G301" s="192"/>
      <c r="H301" s="191"/>
      <c r="I301" s="190"/>
      <c r="J301" s="190"/>
      <c r="K301" s="190"/>
      <c r="L301" s="190"/>
      <c r="M301" s="191"/>
      <c r="N301" s="191"/>
    </row>
    <row r="302" spans="1:14" ht="20.100000000000001" customHeight="1" x14ac:dyDescent="0.2">
      <c r="A302" s="188">
        <v>300</v>
      </c>
      <c r="B302" s="103" t="str">
        <f t="shared" si="8"/>
        <v/>
      </c>
      <c r="C302" s="103" t="str">
        <f t="shared" si="9"/>
        <v/>
      </c>
      <c r="D302" s="189"/>
      <c r="E302" s="190"/>
      <c r="F302" s="191"/>
      <c r="G302" s="192"/>
      <c r="H302" s="191"/>
      <c r="I302" s="190"/>
      <c r="J302" s="190"/>
      <c r="K302" s="190"/>
      <c r="L302" s="190"/>
      <c r="M302" s="191"/>
      <c r="N302" s="191"/>
    </row>
    <row r="303" spans="1:14" ht="20.100000000000001" customHeight="1" x14ac:dyDescent="0.2">
      <c r="A303" s="188">
        <v>301</v>
      </c>
      <c r="B303" s="103" t="str">
        <f t="shared" si="8"/>
        <v/>
      </c>
      <c r="C303" s="103" t="str">
        <f t="shared" si="9"/>
        <v/>
      </c>
      <c r="D303" s="189"/>
      <c r="E303" s="190"/>
      <c r="F303" s="191"/>
      <c r="G303" s="192"/>
      <c r="H303" s="191"/>
      <c r="I303" s="190"/>
      <c r="J303" s="190"/>
      <c r="K303" s="190"/>
      <c r="L303" s="190"/>
      <c r="M303" s="191"/>
      <c r="N303" s="191"/>
    </row>
    <row r="304" spans="1:14" ht="20.100000000000001" customHeight="1" x14ac:dyDescent="0.2">
      <c r="A304" s="188">
        <v>302</v>
      </c>
      <c r="B304" s="103" t="str">
        <f t="shared" si="8"/>
        <v/>
      </c>
      <c r="C304" s="103" t="str">
        <f t="shared" si="9"/>
        <v/>
      </c>
      <c r="D304" s="189"/>
      <c r="E304" s="190"/>
      <c r="F304" s="191"/>
      <c r="G304" s="192"/>
      <c r="H304" s="191"/>
      <c r="I304" s="190"/>
      <c r="J304" s="190"/>
      <c r="K304" s="190"/>
      <c r="L304" s="190"/>
      <c r="M304" s="191"/>
      <c r="N304" s="191"/>
    </row>
    <row r="305" spans="1:14" ht="20.100000000000001" customHeight="1" x14ac:dyDescent="0.2">
      <c r="A305" s="188">
        <v>303</v>
      </c>
      <c r="B305" s="103" t="str">
        <f t="shared" si="8"/>
        <v/>
      </c>
      <c r="C305" s="103" t="str">
        <f t="shared" si="9"/>
        <v/>
      </c>
      <c r="D305" s="189"/>
      <c r="E305" s="190"/>
      <c r="F305" s="191"/>
      <c r="G305" s="192"/>
      <c r="H305" s="191"/>
      <c r="I305" s="190"/>
      <c r="J305" s="190"/>
      <c r="K305" s="190"/>
      <c r="L305" s="190"/>
      <c r="M305" s="191"/>
      <c r="N305" s="191"/>
    </row>
    <row r="306" spans="1:14" ht="20.100000000000001" customHeight="1" x14ac:dyDescent="0.2">
      <c r="A306" s="188">
        <v>304</v>
      </c>
      <c r="B306" s="103" t="str">
        <f t="shared" si="8"/>
        <v/>
      </c>
      <c r="C306" s="103" t="str">
        <f t="shared" si="9"/>
        <v/>
      </c>
      <c r="D306" s="189"/>
      <c r="E306" s="190"/>
      <c r="F306" s="191"/>
      <c r="G306" s="192"/>
      <c r="H306" s="191"/>
      <c r="I306" s="190"/>
      <c r="J306" s="190"/>
      <c r="K306" s="190"/>
      <c r="L306" s="190"/>
      <c r="M306" s="191"/>
      <c r="N306" s="191"/>
    </row>
    <row r="307" spans="1:14" ht="20.100000000000001" customHeight="1" x14ac:dyDescent="0.2">
      <c r="A307" s="188">
        <v>305</v>
      </c>
      <c r="B307" s="103" t="str">
        <f t="shared" si="8"/>
        <v/>
      </c>
      <c r="C307" s="103" t="str">
        <f t="shared" si="9"/>
        <v/>
      </c>
      <c r="D307" s="189"/>
      <c r="E307" s="190"/>
      <c r="F307" s="191"/>
      <c r="G307" s="192"/>
      <c r="H307" s="191"/>
      <c r="I307" s="190"/>
      <c r="J307" s="190"/>
      <c r="K307" s="190"/>
      <c r="L307" s="190"/>
      <c r="M307" s="191"/>
      <c r="N307" s="191"/>
    </row>
    <row r="308" spans="1:14" ht="20.100000000000001" customHeight="1" x14ac:dyDescent="0.2">
      <c r="A308" s="188">
        <v>306</v>
      </c>
      <c r="B308" s="103" t="str">
        <f t="shared" si="8"/>
        <v/>
      </c>
      <c r="C308" s="103" t="str">
        <f t="shared" si="9"/>
        <v/>
      </c>
      <c r="D308" s="189"/>
      <c r="E308" s="190"/>
      <c r="F308" s="191"/>
      <c r="G308" s="192"/>
      <c r="H308" s="191"/>
      <c r="I308" s="190"/>
      <c r="J308" s="190"/>
      <c r="K308" s="190"/>
      <c r="L308" s="190"/>
      <c r="M308" s="191"/>
      <c r="N308" s="191"/>
    </row>
    <row r="309" spans="1:14" ht="20.100000000000001" customHeight="1" x14ac:dyDescent="0.2">
      <c r="A309" s="188">
        <v>307</v>
      </c>
      <c r="B309" s="103" t="str">
        <f t="shared" si="8"/>
        <v/>
      </c>
      <c r="C309" s="103" t="str">
        <f t="shared" si="9"/>
        <v/>
      </c>
      <c r="D309" s="189"/>
      <c r="E309" s="190"/>
      <c r="F309" s="191"/>
      <c r="G309" s="192"/>
      <c r="H309" s="191"/>
      <c r="I309" s="190"/>
      <c r="J309" s="190"/>
      <c r="K309" s="190"/>
      <c r="L309" s="190"/>
      <c r="M309" s="191"/>
      <c r="N309" s="191"/>
    </row>
    <row r="310" spans="1:14" ht="20.100000000000001" customHeight="1" x14ac:dyDescent="0.2">
      <c r="A310" s="188">
        <v>308</v>
      </c>
      <c r="B310" s="103" t="str">
        <f t="shared" si="8"/>
        <v/>
      </c>
      <c r="C310" s="103" t="str">
        <f t="shared" si="9"/>
        <v/>
      </c>
      <c r="D310" s="189"/>
      <c r="E310" s="190"/>
      <c r="F310" s="191"/>
      <c r="G310" s="192"/>
      <c r="H310" s="191"/>
      <c r="I310" s="190"/>
      <c r="J310" s="190"/>
      <c r="K310" s="190"/>
      <c r="L310" s="190"/>
      <c r="M310" s="191"/>
      <c r="N310" s="191"/>
    </row>
    <row r="311" spans="1:14" ht="20.100000000000001" customHeight="1" x14ac:dyDescent="0.2">
      <c r="A311" s="188">
        <v>309</v>
      </c>
      <c r="B311" s="103" t="str">
        <f t="shared" si="8"/>
        <v/>
      </c>
      <c r="C311" s="103" t="str">
        <f t="shared" si="9"/>
        <v/>
      </c>
      <c r="D311" s="189"/>
      <c r="E311" s="190"/>
      <c r="F311" s="191"/>
      <c r="G311" s="192"/>
      <c r="H311" s="191"/>
      <c r="I311" s="190"/>
      <c r="J311" s="190"/>
      <c r="K311" s="190"/>
      <c r="L311" s="190"/>
      <c r="M311" s="191"/>
      <c r="N311" s="191"/>
    </row>
    <row r="312" spans="1:14" ht="20.100000000000001" customHeight="1" x14ac:dyDescent="0.2">
      <c r="A312" s="188">
        <v>310</v>
      </c>
      <c r="B312" s="103" t="str">
        <f t="shared" si="8"/>
        <v/>
      </c>
      <c r="C312" s="103" t="str">
        <f t="shared" si="9"/>
        <v/>
      </c>
      <c r="D312" s="189"/>
      <c r="E312" s="190"/>
      <c r="F312" s="191"/>
      <c r="G312" s="192"/>
      <c r="H312" s="191"/>
      <c r="I312" s="190"/>
      <c r="J312" s="190"/>
      <c r="K312" s="190"/>
      <c r="L312" s="190"/>
      <c r="M312" s="191"/>
      <c r="N312" s="191"/>
    </row>
    <row r="313" spans="1:14" ht="20.100000000000001" customHeight="1" x14ac:dyDescent="0.2">
      <c r="A313" s="188">
        <v>311</v>
      </c>
      <c r="B313" s="103" t="str">
        <f t="shared" si="8"/>
        <v/>
      </c>
      <c r="C313" s="103" t="str">
        <f t="shared" si="9"/>
        <v/>
      </c>
      <c r="D313" s="189"/>
      <c r="E313" s="190"/>
      <c r="F313" s="191"/>
      <c r="G313" s="192"/>
      <c r="H313" s="191"/>
      <c r="I313" s="190"/>
      <c r="J313" s="190"/>
      <c r="K313" s="190"/>
      <c r="L313" s="190"/>
      <c r="M313" s="191"/>
      <c r="N313" s="191"/>
    </row>
    <row r="314" spans="1:14" ht="20.100000000000001" customHeight="1" x14ac:dyDescent="0.2">
      <c r="A314" s="188">
        <v>312</v>
      </c>
      <c r="B314" s="103" t="str">
        <f t="shared" si="8"/>
        <v/>
      </c>
      <c r="C314" s="103" t="str">
        <f t="shared" si="9"/>
        <v/>
      </c>
      <c r="D314" s="189"/>
      <c r="E314" s="190"/>
      <c r="F314" s="191"/>
      <c r="G314" s="192"/>
      <c r="H314" s="191"/>
      <c r="I314" s="190"/>
      <c r="J314" s="190"/>
      <c r="K314" s="190"/>
      <c r="L314" s="190"/>
      <c r="M314" s="191"/>
      <c r="N314" s="191"/>
    </row>
    <row r="315" spans="1:14" ht="20.100000000000001" customHeight="1" x14ac:dyDescent="0.2">
      <c r="A315" s="188">
        <v>313</v>
      </c>
      <c r="B315" s="103" t="str">
        <f t="shared" si="8"/>
        <v/>
      </c>
      <c r="C315" s="103" t="str">
        <f t="shared" si="9"/>
        <v/>
      </c>
      <c r="D315" s="189"/>
      <c r="E315" s="190"/>
      <c r="F315" s="191"/>
      <c r="G315" s="192"/>
      <c r="H315" s="191"/>
      <c r="I315" s="190"/>
      <c r="J315" s="190"/>
      <c r="K315" s="190"/>
      <c r="L315" s="190"/>
      <c r="M315" s="191"/>
      <c r="N315" s="191"/>
    </row>
    <row r="316" spans="1:14" ht="20.100000000000001" customHeight="1" x14ac:dyDescent="0.2">
      <c r="A316" s="188">
        <v>314</v>
      </c>
      <c r="B316" s="103" t="str">
        <f t="shared" si="8"/>
        <v/>
      </c>
      <c r="C316" s="103" t="str">
        <f t="shared" si="9"/>
        <v/>
      </c>
      <c r="D316" s="189"/>
      <c r="E316" s="190"/>
      <c r="F316" s="191"/>
      <c r="G316" s="192"/>
      <c r="H316" s="191"/>
      <c r="I316" s="190"/>
      <c r="J316" s="190"/>
      <c r="K316" s="190"/>
      <c r="L316" s="190"/>
      <c r="M316" s="191"/>
      <c r="N316" s="191"/>
    </row>
    <row r="317" spans="1:14" ht="20.100000000000001" customHeight="1" x14ac:dyDescent="0.2">
      <c r="A317" s="188">
        <v>315</v>
      </c>
      <c r="B317" s="103" t="str">
        <f t="shared" si="8"/>
        <v/>
      </c>
      <c r="C317" s="103" t="str">
        <f t="shared" si="9"/>
        <v/>
      </c>
      <c r="D317" s="189"/>
      <c r="E317" s="190"/>
      <c r="F317" s="191"/>
      <c r="G317" s="192"/>
      <c r="H317" s="191"/>
      <c r="I317" s="190"/>
      <c r="J317" s="190"/>
      <c r="K317" s="190"/>
      <c r="L317" s="190"/>
      <c r="M317" s="191"/>
      <c r="N317" s="191"/>
    </row>
    <row r="318" spans="1:14" ht="20.100000000000001" customHeight="1" x14ac:dyDescent="0.2">
      <c r="A318" s="188">
        <v>316</v>
      </c>
      <c r="B318" s="103" t="str">
        <f t="shared" si="8"/>
        <v/>
      </c>
      <c r="C318" s="103" t="str">
        <f t="shared" si="9"/>
        <v/>
      </c>
      <c r="D318" s="189"/>
      <c r="E318" s="190"/>
      <c r="F318" s="191"/>
      <c r="G318" s="192"/>
      <c r="H318" s="191"/>
      <c r="I318" s="190"/>
      <c r="J318" s="190"/>
      <c r="K318" s="190"/>
      <c r="L318" s="190"/>
      <c r="M318" s="191"/>
      <c r="N318" s="191"/>
    </row>
    <row r="319" spans="1:14" ht="20.100000000000001" customHeight="1" x14ac:dyDescent="0.2">
      <c r="A319" s="188">
        <v>317</v>
      </c>
      <c r="B319" s="103" t="str">
        <f t="shared" si="8"/>
        <v/>
      </c>
      <c r="C319" s="103" t="str">
        <f t="shared" si="9"/>
        <v/>
      </c>
      <c r="D319" s="189"/>
      <c r="E319" s="190"/>
      <c r="F319" s="191"/>
      <c r="G319" s="192"/>
      <c r="H319" s="191"/>
      <c r="I319" s="190"/>
      <c r="J319" s="190"/>
      <c r="K319" s="190"/>
      <c r="L319" s="190"/>
      <c r="M319" s="191"/>
      <c r="N319" s="191"/>
    </row>
    <row r="320" spans="1:14" ht="20.100000000000001" customHeight="1" x14ac:dyDescent="0.2">
      <c r="A320" s="188">
        <v>318</v>
      </c>
      <c r="B320" s="103" t="str">
        <f t="shared" si="8"/>
        <v/>
      </c>
      <c r="C320" s="103" t="str">
        <f t="shared" si="9"/>
        <v/>
      </c>
      <c r="D320" s="189"/>
      <c r="E320" s="190"/>
      <c r="F320" s="191"/>
      <c r="G320" s="192"/>
      <c r="H320" s="191"/>
      <c r="I320" s="190"/>
      <c r="J320" s="190"/>
      <c r="K320" s="190"/>
      <c r="L320" s="190"/>
      <c r="M320" s="191"/>
      <c r="N320" s="191"/>
    </row>
    <row r="321" spans="1:14" ht="20.100000000000001" customHeight="1" x14ac:dyDescent="0.2">
      <c r="A321" s="188">
        <v>319</v>
      </c>
      <c r="B321" s="103" t="str">
        <f t="shared" si="8"/>
        <v/>
      </c>
      <c r="C321" s="103" t="str">
        <f t="shared" si="9"/>
        <v/>
      </c>
      <c r="D321" s="189"/>
      <c r="E321" s="190"/>
      <c r="F321" s="191"/>
      <c r="G321" s="192"/>
      <c r="H321" s="191"/>
      <c r="I321" s="190"/>
      <c r="J321" s="190"/>
      <c r="K321" s="190"/>
      <c r="L321" s="190"/>
      <c r="M321" s="191"/>
      <c r="N321" s="191"/>
    </row>
    <row r="322" spans="1:14" ht="20.100000000000001" customHeight="1" x14ac:dyDescent="0.2">
      <c r="A322" s="188">
        <v>320</v>
      </c>
      <c r="B322" s="103" t="str">
        <f t="shared" si="8"/>
        <v/>
      </c>
      <c r="C322" s="103" t="str">
        <f t="shared" si="9"/>
        <v/>
      </c>
      <c r="D322" s="189"/>
      <c r="E322" s="190"/>
      <c r="F322" s="191"/>
      <c r="G322" s="192"/>
      <c r="H322" s="191"/>
      <c r="I322" s="190"/>
      <c r="J322" s="190"/>
      <c r="K322" s="190"/>
      <c r="L322" s="190"/>
      <c r="M322" s="191"/>
      <c r="N322" s="191"/>
    </row>
    <row r="323" spans="1:14" ht="20.100000000000001" customHeight="1" x14ac:dyDescent="0.2">
      <c r="A323" s="188">
        <v>321</v>
      </c>
      <c r="B323" s="103" t="str">
        <f t="shared" si="8"/>
        <v/>
      </c>
      <c r="C323" s="103" t="str">
        <f t="shared" si="9"/>
        <v/>
      </c>
      <c r="D323" s="189"/>
      <c r="E323" s="190"/>
      <c r="F323" s="191"/>
      <c r="G323" s="192"/>
      <c r="H323" s="191"/>
      <c r="I323" s="190"/>
      <c r="J323" s="190"/>
      <c r="K323" s="190"/>
      <c r="L323" s="190"/>
      <c r="M323" s="191"/>
      <c r="N323" s="191"/>
    </row>
    <row r="324" spans="1:14" ht="20.100000000000001" customHeight="1" x14ac:dyDescent="0.2">
      <c r="A324" s="188">
        <v>322</v>
      </c>
      <c r="B324" s="103" t="str">
        <f t="shared" ref="B324:B387" si="10">IF(D324&lt;&gt;"",YEAR(D324),"")</f>
        <v/>
      </c>
      <c r="C324" s="103" t="str">
        <f t="shared" ref="C324:C387" si="11">IF(D324&lt;&gt;"",MONTH(D324),"")</f>
        <v/>
      </c>
      <c r="D324" s="189"/>
      <c r="E324" s="190"/>
      <c r="F324" s="191"/>
      <c r="G324" s="192"/>
      <c r="H324" s="191"/>
      <c r="I324" s="190"/>
      <c r="J324" s="190"/>
      <c r="K324" s="190"/>
      <c r="L324" s="190"/>
      <c r="M324" s="191"/>
      <c r="N324" s="191"/>
    </row>
    <row r="325" spans="1:14" ht="20.100000000000001" customHeight="1" x14ac:dyDescent="0.2">
      <c r="A325" s="188">
        <v>323</v>
      </c>
      <c r="B325" s="103" t="str">
        <f t="shared" si="10"/>
        <v/>
      </c>
      <c r="C325" s="103" t="str">
        <f t="shared" si="11"/>
        <v/>
      </c>
      <c r="D325" s="189"/>
      <c r="E325" s="190"/>
      <c r="F325" s="191"/>
      <c r="G325" s="192"/>
      <c r="H325" s="191"/>
      <c r="I325" s="190"/>
      <c r="J325" s="190"/>
      <c r="K325" s="190"/>
      <c r="L325" s="190"/>
      <c r="M325" s="191"/>
      <c r="N325" s="191"/>
    </row>
    <row r="326" spans="1:14" ht="20.100000000000001" customHeight="1" x14ac:dyDescent="0.2">
      <c r="A326" s="188">
        <v>324</v>
      </c>
      <c r="B326" s="103" t="str">
        <f t="shared" si="10"/>
        <v/>
      </c>
      <c r="C326" s="103" t="str">
        <f t="shared" si="11"/>
        <v/>
      </c>
      <c r="D326" s="189"/>
      <c r="E326" s="190"/>
      <c r="F326" s="191"/>
      <c r="G326" s="192"/>
      <c r="H326" s="191"/>
      <c r="I326" s="190"/>
      <c r="J326" s="190"/>
      <c r="K326" s="190"/>
      <c r="L326" s="190"/>
      <c r="M326" s="191"/>
      <c r="N326" s="191"/>
    </row>
    <row r="327" spans="1:14" ht="20.100000000000001" customHeight="1" x14ac:dyDescent="0.2">
      <c r="A327" s="188">
        <v>325</v>
      </c>
      <c r="B327" s="103" t="str">
        <f t="shared" si="10"/>
        <v/>
      </c>
      <c r="C327" s="103" t="str">
        <f t="shared" si="11"/>
        <v/>
      </c>
      <c r="D327" s="189"/>
      <c r="E327" s="190"/>
      <c r="F327" s="191"/>
      <c r="G327" s="192"/>
      <c r="H327" s="191"/>
      <c r="I327" s="190"/>
      <c r="J327" s="190"/>
      <c r="K327" s="190"/>
      <c r="L327" s="190"/>
      <c r="M327" s="191"/>
      <c r="N327" s="191"/>
    </row>
    <row r="328" spans="1:14" ht="20.100000000000001" customHeight="1" x14ac:dyDescent="0.2">
      <c r="A328" s="188">
        <v>326</v>
      </c>
      <c r="B328" s="103" t="str">
        <f t="shared" si="10"/>
        <v/>
      </c>
      <c r="C328" s="103" t="str">
        <f t="shared" si="11"/>
        <v/>
      </c>
      <c r="D328" s="189"/>
      <c r="E328" s="190"/>
      <c r="F328" s="191"/>
      <c r="G328" s="192"/>
      <c r="H328" s="191"/>
      <c r="I328" s="190"/>
      <c r="J328" s="190"/>
      <c r="K328" s="190"/>
      <c r="L328" s="190"/>
      <c r="M328" s="191"/>
      <c r="N328" s="191"/>
    </row>
    <row r="329" spans="1:14" ht="20.100000000000001" customHeight="1" x14ac:dyDescent="0.2">
      <c r="A329" s="188">
        <v>327</v>
      </c>
      <c r="B329" s="103" t="str">
        <f t="shared" si="10"/>
        <v/>
      </c>
      <c r="C329" s="103" t="str">
        <f t="shared" si="11"/>
        <v/>
      </c>
      <c r="D329" s="189"/>
      <c r="E329" s="190"/>
      <c r="F329" s="191"/>
      <c r="G329" s="192"/>
      <c r="H329" s="191"/>
      <c r="I329" s="190"/>
      <c r="J329" s="190"/>
      <c r="K329" s="190"/>
      <c r="L329" s="190"/>
      <c r="M329" s="191"/>
      <c r="N329" s="191"/>
    </row>
    <row r="330" spans="1:14" ht="20.100000000000001" customHeight="1" x14ac:dyDescent="0.2">
      <c r="A330" s="188">
        <v>328</v>
      </c>
      <c r="B330" s="103" t="str">
        <f t="shared" si="10"/>
        <v/>
      </c>
      <c r="C330" s="103" t="str">
        <f t="shared" si="11"/>
        <v/>
      </c>
      <c r="D330" s="189"/>
      <c r="E330" s="190"/>
      <c r="F330" s="191"/>
      <c r="G330" s="192"/>
      <c r="H330" s="191"/>
      <c r="I330" s="190"/>
      <c r="J330" s="190"/>
      <c r="K330" s="190"/>
      <c r="L330" s="190"/>
      <c r="M330" s="191"/>
      <c r="N330" s="191"/>
    </row>
    <row r="331" spans="1:14" ht="20.100000000000001" customHeight="1" x14ac:dyDescent="0.2">
      <c r="A331" s="188">
        <v>329</v>
      </c>
      <c r="B331" s="103" t="str">
        <f t="shared" si="10"/>
        <v/>
      </c>
      <c r="C331" s="103" t="str">
        <f t="shared" si="11"/>
        <v/>
      </c>
      <c r="D331" s="189"/>
      <c r="E331" s="190"/>
      <c r="F331" s="191"/>
      <c r="G331" s="192"/>
      <c r="H331" s="191"/>
      <c r="I331" s="190"/>
      <c r="J331" s="190"/>
      <c r="K331" s="190"/>
      <c r="L331" s="190"/>
      <c r="M331" s="191"/>
      <c r="N331" s="191"/>
    </row>
    <row r="332" spans="1:14" ht="20.100000000000001" customHeight="1" x14ac:dyDescent="0.2">
      <c r="A332" s="188">
        <v>330</v>
      </c>
      <c r="B332" s="103" t="str">
        <f t="shared" si="10"/>
        <v/>
      </c>
      <c r="C332" s="103" t="str">
        <f t="shared" si="11"/>
        <v/>
      </c>
      <c r="D332" s="189"/>
      <c r="E332" s="190"/>
      <c r="F332" s="191"/>
      <c r="G332" s="192"/>
      <c r="H332" s="191"/>
      <c r="I332" s="190"/>
      <c r="J332" s="190"/>
      <c r="K332" s="190"/>
      <c r="L332" s="190"/>
      <c r="M332" s="191"/>
      <c r="N332" s="191"/>
    </row>
    <row r="333" spans="1:14" ht="20.100000000000001" customHeight="1" x14ac:dyDescent="0.2">
      <c r="A333" s="188">
        <v>331</v>
      </c>
      <c r="B333" s="103" t="str">
        <f t="shared" si="10"/>
        <v/>
      </c>
      <c r="C333" s="103" t="str">
        <f t="shared" si="11"/>
        <v/>
      </c>
      <c r="D333" s="189"/>
      <c r="E333" s="190"/>
      <c r="F333" s="191"/>
      <c r="G333" s="192"/>
      <c r="H333" s="191"/>
      <c r="I333" s="190"/>
      <c r="J333" s="190"/>
      <c r="K333" s="190"/>
      <c r="L333" s="190"/>
      <c r="M333" s="191"/>
      <c r="N333" s="191"/>
    </row>
    <row r="334" spans="1:14" ht="20.100000000000001" customHeight="1" x14ac:dyDescent="0.2">
      <c r="A334" s="188">
        <v>332</v>
      </c>
      <c r="B334" s="103" t="str">
        <f t="shared" si="10"/>
        <v/>
      </c>
      <c r="C334" s="103" t="str">
        <f t="shared" si="11"/>
        <v/>
      </c>
      <c r="D334" s="189"/>
      <c r="E334" s="190"/>
      <c r="F334" s="191"/>
      <c r="G334" s="192"/>
      <c r="H334" s="191"/>
      <c r="I334" s="190"/>
      <c r="J334" s="190"/>
      <c r="K334" s="190"/>
      <c r="L334" s="190"/>
      <c r="M334" s="191"/>
      <c r="N334" s="191"/>
    </row>
    <row r="335" spans="1:14" ht="20.100000000000001" customHeight="1" x14ac:dyDescent="0.2">
      <c r="A335" s="188">
        <v>333</v>
      </c>
      <c r="B335" s="103" t="str">
        <f t="shared" si="10"/>
        <v/>
      </c>
      <c r="C335" s="103" t="str">
        <f t="shared" si="11"/>
        <v/>
      </c>
      <c r="D335" s="189"/>
      <c r="E335" s="190"/>
      <c r="F335" s="191"/>
      <c r="G335" s="192"/>
      <c r="H335" s="191"/>
      <c r="I335" s="190"/>
      <c r="J335" s="190"/>
      <c r="K335" s="190"/>
      <c r="L335" s="190"/>
      <c r="M335" s="191"/>
      <c r="N335" s="191"/>
    </row>
    <row r="336" spans="1:14" ht="20.100000000000001" customHeight="1" x14ac:dyDescent="0.2">
      <c r="A336" s="188">
        <v>334</v>
      </c>
      <c r="B336" s="103" t="str">
        <f t="shared" si="10"/>
        <v/>
      </c>
      <c r="C336" s="103" t="str">
        <f t="shared" si="11"/>
        <v/>
      </c>
      <c r="D336" s="189"/>
      <c r="E336" s="190"/>
      <c r="F336" s="191"/>
      <c r="G336" s="192"/>
      <c r="H336" s="191"/>
      <c r="I336" s="190"/>
      <c r="J336" s="190"/>
      <c r="K336" s="190"/>
      <c r="L336" s="190"/>
      <c r="M336" s="191"/>
      <c r="N336" s="191"/>
    </row>
    <row r="337" spans="1:14" ht="20.100000000000001" customHeight="1" x14ac:dyDescent="0.2">
      <c r="A337" s="188">
        <v>335</v>
      </c>
      <c r="B337" s="103" t="str">
        <f t="shared" si="10"/>
        <v/>
      </c>
      <c r="C337" s="103" t="str">
        <f t="shared" si="11"/>
        <v/>
      </c>
      <c r="D337" s="189"/>
      <c r="E337" s="190"/>
      <c r="F337" s="191"/>
      <c r="G337" s="192"/>
      <c r="H337" s="191"/>
      <c r="I337" s="190"/>
      <c r="J337" s="190"/>
      <c r="K337" s="190"/>
      <c r="L337" s="190"/>
      <c r="M337" s="191"/>
      <c r="N337" s="191"/>
    </row>
    <row r="338" spans="1:14" ht="20.100000000000001" customHeight="1" x14ac:dyDescent="0.2">
      <c r="A338" s="188">
        <v>336</v>
      </c>
      <c r="B338" s="103" t="str">
        <f t="shared" si="10"/>
        <v/>
      </c>
      <c r="C338" s="103" t="str">
        <f t="shared" si="11"/>
        <v/>
      </c>
      <c r="D338" s="189"/>
      <c r="E338" s="190"/>
      <c r="F338" s="191"/>
      <c r="G338" s="192"/>
      <c r="H338" s="191"/>
      <c r="I338" s="190"/>
      <c r="J338" s="190"/>
      <c r="K338" s="190"/>
      <c r="L338" s="190"/>
      <c r="M338" s="191"/>
      <c r="N338" s="191"/>
    </row>
    <row r="339" spans="1:14" ht="20.100000000000001" customHeight="1" x14ac:dyDescent="0.2">
      <c r="A339" s="188">
        <v>337</v>
      </c>
      <c r="B339" s="103" t="str">
        <f t="shared" si="10"/>
        <v/>
      </c>
      <c r="C339" s="103" t="str">
        <f t="shared" si="11"/>
        <v/>
      </c>
      <c r="D339" s="189"/>
      <c r="E339" s="190"/>
      <c r="F339" s="191"/>
      <c r="G339" s="192"/>
      <c r="H339" s="191"/>
      <c r="I339" s="190"/>
      <c r="J339" s="190"/>
      <c r="K339" s="190"/>
      <c r="L339" s="190"/>
      <c r="M339" s="191"/>
      <c r="N339" s="191"/>
    </row>
    <row r="340" spans="1:14" ht="20.100000000000001" customHeight="1" x14ac:dyDescent="0.2">
      <c r="A340" s="188">
        <v>338</v>
      </c>
      <c r="B340" s="103" t="str">
        <f t="shared" si="10"/>
        <v/>
      </c>
      <c r="C340" s="103" t="str">
        <f t="shared" si="11"/>
        <v/>
      </c>
      <c r="D340" s="189"/>
      <c r="E340" s="190"/>
      <c r="F340" s="191"/>
      <c r="G340" s="192"/>
      <c r="H340" s="191"/>
      <c r="I340" s="190"/>
      <c r="J340" s="190"/>
      <c r="K340" s="190"/>
      <c r="L340" s="190"/>
      <c r="M340" s="191"/>
      <c r="N340" s="191"/>
    </row>
    <row r="341" spans="1:14" ht="20.100000000000001" customHeight="1" x14ac:dyDescent="0.2">
      <c r="A341" s="188">
        <v>339</v>
      </c>
      <c r="B341" s="103" t="str">
        <f t="shared" si="10"/>
        <v/>
      </c>
      <c r="C341" s="103" t="str">
        <f t="shared" si="11"/>
        <v/>
      </c>
      <c r="D341" s="189"/>
      <c r="E341" s="190"/>
      <c r="F341" s="191"/>
      <c r="G341" s="192"/>
      <c r="H341" s="191"/>
      <c r="I341" s="190"/>
      <c r="J341" s="190"/>
      <c r="K341" s="190"/>
      <c r="L341" s="190"/>
      <c r="M341" s="191"/>
      <c r="N341" s="191"/>
    </row>
    <row r="342" spans="1:14" ht="20.100000000000001" customHeight="1" x14ac:dyDescent="0.2">
      <c r="A342" s="188">
        <v>340</v>
      </c>
      <c r="B342" s="103" t="str">
        <f t="shared" si="10"/>
        <v/>
      </c>
      <c r="C342" s="103" t="str">
        <f t="shared" si="11"/>
        <v/>
      </c>
      <c r="D342" s="189"/>
      <c r="E342" s="190"/>
      <c r="F342" s="191"/>
      <c r="G342" s="192"/>
      <c r="H342" s="191"/>
      <c r="I342" s="190"/>
      <c r="J342" s="190"/>
      <c r="K342" s="190"/>
      <c r="L342" s="190"/>
      <c r="M342" s="191"/>
      <c r="N342" s="191"/>
    </row>
    <row r="343" spans="1:14" ht="20.100000000000001" customHeight="1" x14ac:dyDescent="0.2">
      <c r="A343" s="188">
        <v>341</v>
      </c>
      <c r="B343" s="103" t="str">
        <f t="shared" si="10"/>
        <v/>
      </c>
      <c r="C343" s="103" t="str">
        <f t="shared" si="11"/>
        <v/>
      </c>
      <c r="D343" s="189"/>
      <c r="E343" s="190"/>
      <c r="F343" s="191"/>
      <c r="G343" s="192"/>
      <c r="H343" s="191"/>
      <c r="I343" s="190"/>
      <c r="J343" s="190"/>
      <c r="K343" s="190"/>
      <c r="L343" s="190"/>
      <c r="M343" s="191"/>
      <c r="N343" s="191"/>
    </row>
    <row r="344" spans="1:14" ht="20.100000000000001" customHeight="1" x14ac:dyDescent="0.2">
      <c r="A344" s="188">
        <v>342</v>
      </c>
      <c r="B344" s="103" t="str">
        <f t="shared" si="10"/>
        <v/>
      </c>
      <c r="C344" s="103" t="str">
        <f t="shared" si="11"/>
        <v/>
      </c>
      <c r="D344" s="189"/>
      <c r="E344" s="190"/>
      <c r="F344" s="191"/>
      <c r="G344" s="192"/>
      <c r="H344" s="191"/>
      <c r="I344" s="190"/>
      <c r="J344" s="190"/>
      <c r="K344" s="190"/>
      <c r="L344" s="190"/>
      <c r="M344" s="191"/>
      <c r="N344" s="191"/>
    </row>
    <row r="345" spans="1:14" ht="20.100000000000001" customHeight="1" x14ac:dyDescent="0.2">
      <c r="A345" s="188">
        <v>343</v>
      </c>
      <c r="B345" s="103" t="str">
        <f t="shared" si="10"/>
        <v/>
      </c>
      <c r="C345" s="103" t="str">
        <f t="shared" si="11"/>
        <v/>
      </c>
      <c r="D345" s="189"/>
      <c r="E345" s="190"/>
      <c r="F345" s="191"/>
      <c r="G345" s="192"/>
      <c r="H345" s="191"/>
      <c r="I345" s="190"/>
      <c r="J345" s="190"/>
      <c r="K345" s="190"/>
      <c r="L345" s="190"/>
      <c r="M345" s="191"/>
      <c r="N345" s="191"/>
    </row>
    <row r="346" spans="1:14" ht="20.100000000000001" customHeight="1" x14ac:dyDescent="0.2">
      <c r="A346" s="188">
        <v>344</v>
      </c>
      <c r="B346" s="103" t="str">
        <f t="shared" si="10"/>
        <v/>
      </c>
      <c r="C346" s="103" t="str">
        <f t="shared" si="11"/>
        <v/>
      </c>
      <c r="D346" s="189"/>
      <c r="E346" s="190"/>
      <c r="F346" s="191"/>
      <c r="G346" s="192"/>
      <c r="H346" s="191"/>
      <c r="I346" s="190"/>
      <c r="J346" s="190"/>
      <c r="K346" s="190"/>
      <c r="L346" s="190"/>
      <c r="M346" s="191"/>
      <c r="N346" s="191"/>
    </row>
    <row r="347" spans="1:14" ht="20.100000000000001" customHeight="1" x14ac:dyDescent="0.2">
      <c r="A347" s="188">
        <v>345</v>
      </c>
      <c r="B347" s="103" t="str">
        <f t="shared" si="10"/>
        <v/>
      </c>
      <c r="C347" s="103" t="str">
        <f t="shared" si="11"/>
        <v/>
      </c>
      <c r="D347" s="189"/>
      <c r="E347" s="190"/>
      <c r="F347" s="191"/>
      <c r="G347" s="192"/>
      <c r="H347" s="191"/>
      <c r="I347" s="190"/>
      <c r="J347" s="190"/>
      <c r="K347" s="190"/>
      <c r="L347" s="190"/>
      <c r="M347" s="191"/>
      <c r="N347" s="191"/>
    </row>
    <row r="348" spans="1:14" ht="20.100000000000001" customHeight="1" x14ac:dyDescent="0.2">
      <c r="A348" s="188">
        <v>346</v>
      </c>
      <c r="B348" s="103" t="str">
        <f t="shared" si="10"/>
        <v/>
      </c>
      <c r="C348" s="103" t="str">
        <f t="shared" si="11"/>
        <v/>
      </c>
      <c r="D348" s="189"/>
      <c r="E348" s="190"/>
      <c r="F348" s="191"/>
      <c r="G348" s="192"/>
      <c r="H348" s="191"/>
      <c r="I348" s="190"/>
      <c r="J348" s="190"/>
      <c r="K348" s="190"/>
      <c r="L348" s="190"/>
      <c r="M348" s="191"/>
      <c r="N348" s="191"/>
    </row>
    <row r="349" spans="1:14" ht="20.100000000000001" customHeight="1" x14ac:dyDescent="0.2">
      <c r="A349" s="188">
        <v>347</v>
      </c>
      <c r="B349" s="103" t="str">
        <f t="shared" si="10"/>
        <v/>
      </c>
      <c r="C349" s="103" t="str">
        <f t="shared" si="11"/>
        <v/>
      </c>
      <c r="D349" s="189"/>
      <c r="E349" s="190"/>
      <c r="F349" s="191"/>
      <c r="G349" s="192"/>
      <c r="H349" s="191"/>
      <c r="I349" s="190"/>
      <c r="J349" s="190"/>
      <c r="K349" s="190"/>
      <c r="L349" s="190"/>
      <c r="M349" s="191"/>
      <c r="N349" s="191"/>
    </row>
    <row r="350" spans="1:14" ht="20.100000000000001" customHeight="1" x14ac:dyDescent="0.2">
      <c r="A350" s="188">
        <v>348</v>
      </c>
      <c r="B350" s="103" t="str">
        <f t="shared" si="10"/>
        <v/>
      </c>
      <c r="C350" s="103" t="str">
        <f t="shared" si="11"/>
        <v/>
      </c>
      <c r="D350" s="189"/>
      <c r="E350" s="190"/>
      <c r="F350" s="191"/>
      <c r="G350" s="192"/>
      <c r="H350" s="191"/>
      <c r="I350" s="190"/>
      <c r="J350" s="190"/>
      <c r="K350" s="190"/>
      <c r="L350" s="190"/>
      <c r="M350" s="191"/>
      <c r="N350" s="191"/>
    </row>
    <row r="351" spans="1:14" ht="20.100000000000001" customHeight="1" x14ac:dyDescent="0.2">
      <c r="A351" s="188">
        <v>349</v>
      </c>
      <c r="B351" s="103" t="str">
        <f t="shared" si="10"/>
        <v/>
      </c>
      <c r="C351" s="103" t="str">
        <f t="shared" si="11"/>
        <v/>
      </c>
      <c r="D351" s="189"/>
      <c r="E351" s="190"/>
      <c r="F351" s="191"/>
      <c r="G351" s="192"/>
      <c r="H351" s="191"/>
      <c r="I351" s="190"/>
      <c r="J351" s="190"/>
      <c r="K351" s="190"/>
      <c r="L351" s="190"/>
      <c r="M351" s="191"/>
      <c r="N351" s="191"/>
    </row>
    <row r="352" spans="1:14" ht="20.100000000000001" customHeight="1" x14ac:dyDescent="0.2">
      <c r="A352" s="188">
        <v>350</v>
      </c>
      <c r="B352" s="103" t="str">
        <f t="shared" si="10"/>
        <v/>
      </c>
      <c r="C352" s="103" t="str">
        <f t="shared" si="11"/>
        <v/>
      </c>
      <c r="D352" s="189"/>
      <c r="E352" s="190"/>
      <c r="F352" s="191"/>
      <c r="G352" s="192"/>
      <c r="H352" s="191"/>
      <c r="I352" s="190"/>
      <c r="J352" s="190"/>
      <c r="K352" s="190"/>
      <c r="L352" s="190"/>
      <c r="M352" s="191"/>
      <c r="N352" s="191"/>
    </row>
    <row r="353" spans="1:14" ht="20.100000000000001" customHeight="1" x14ac:dyDescent="0.2">
      <c r="A353" s="188">
        <v>351</v>
      </c>
      <c r="B353" s="103" t="str">
        <f t="shared" si="10"/>
        <v/>
      </c>
      <c r="C353" s="103" t="str">
        <f t="shared" si="11"/>
        <v/>
      </c>
      <c r="D353" s="189"/>
      <c r="E353" s="190"/>
      <c r="F353" s="191"/>
      <c r="G353" s="192"/>
      <c r="H353" s="191"/>
      <c r="I353" s="190"/>
      <c r="J353" s="190"/>
      <c r="K353" s="190"/>
      <c r="L353" s="190"/>
      <c r="M353" s="191"/>
      <c r="N353" s="191"/>
    </row>
    <row r="354" spans="1:14" ht="20.100000000000001" customHeight="1" x14ac:dyDescent="0.2">
      <c r="A354" s="188">
        <v>352</v>
      </c>
      <c r="B354" s="103" t="str">
        <f t="shared" si="10"/>
        <v/>
      </c>
      <c r="C354" s="103" t="str">
        <f t="shared" si="11"/>
        <v/>
      </c>
      <c r="D354" s="189"/>
      <c r="E354" s="190"/>
      <c r="F354" s="191"/>
      <c r="G354" s="192"/>
      <c r="H354" s="191"/>
      <c r="I354" s="190"/>
      <c r="J354" s="190"/>
      <c r="K354" s="190"/>
      <c r="L354" s="190"/>
      <c r="M354" s="191"/>
      <c r="N354" s="191"/>
    </row>
    <row r="355" spans="1:14" ht="20.100000000000001" customHeight="1" x14ac:dyDescent="0.2">
      <c r="A355" s="188">
        <v>353</v>
      </c>
      <c r="B355" s="103" t="str">
        <f t="shared" si="10"/>
        <v/>
      </c>
      <c r="C355" s="103" t="str">
        <f t="shared" si="11"/>
        <v/>
      </c>
      <c r="D355" s="189"/>
      <c r="E355" s="190"/>
      <c r="F355" s="191"/>
      <c r="G355" s="192"/>
      <c r="H355" s="191"/>
      <c r="I355" s="190"/>
      <c r="J355" s="190"/>
      <c r="K355" s="190"/>
      <c r="L355" s="190"/>
      <c r="M355" s="191"/>
      <c r="N355" s="191"/>
    </row>
    <row r="356" spans="1:14" ht="20.100000000000001" customHeight="1" x14ac:dyDescent="0.2">
      <c r="A356" s="188">
        <v>354</v>
      </c>
      <c r="B356" s="103" t="str">
        <f t="shared" si="10"/>
        <v/>
      </c>
      <c r="C356" s="103" t="str">
        <f t="shared" si="11"/>
        <v/>
      </c>
      <c r="D356" s="189"/>
      <c r="E356" s="190"/>
      <c r="F356" s="191"/>
      <c r="G356" s="192"/>
      <c r="H356" s="191"/>
      <c r="I356" s="190"/>
      <c r="J356" s="190"/>
      <c r="K356" s="190"/>
      <c r="L356" s="190"/>
      <c r="M356" s="191"/>
      <c r="N356" s="191"/>
    </row>
    <row r="357" spans="1:14" ht="20.100000000000001" customHeight="1" x14ac:dyDescent="0.2">
      <c r="A357" s="188">
        <v>355</v>
      </c>
      <c r="B357" s="103" t="str">
        <f t="shared" si="10"/>
        <v/>
      </c>
      <c r="C357" s="103" t="str">
        <f t="shared" si="11"/>
        <v/>
      </c>
      <c r="D357" s="189"/>
      <c r="E357" s="190"/>
      <c r="F357" s="191"/>
      <c r="G357" s="192"/>
      <c r="H357" s="191"/>
      <c r="I357" s="190"/>
      <c r="J357" s="190"/>
      <c r="K357" s="190"/>
      <c r="L357" s="190"/>
      <c r="M357" s="191"/>
      <c r="N357" s="191"/>
    </row>
    <row r="358" spans="1:14" ht="20.100000000000001" customHeight="1" x14ac:dyDescent="0.2">
      <c r="A358" s="188">
        <v>356</v>
      </c>
      <c r="B358" s="103" t="str">
        <f t="shared" si="10"/>
        <v/>
      </c>
      <c r="C358" s="103" t="str">
        <f t="shared" si="11"/>
        <v/>
      </c>
      <c r="D358" s="189"/>
      <c r="E358" s="190"/>
      <c r="F358" s="191"/>
      <c r="G358" s="192"/>
      <c r="H358" s="191"/>
      <c r="I358" s="190"/>
      <c r="J358" s="190"/>
      <c r="K358" s="190"/>
      <c r="L358" s="190"/>
      <c r="M358" s="191"/>
      <c r="N358" s="191"/>
    </row>
    <row r="359" spans="1:14" ht="20.100000000000001" customHeight="1" x14ac:dyDescent="0.2">
      <c r="A359" s="188">
        <v>357</v>
      </c>
      <c r="B359" s="103" t="str">
        <f t="shared" si="10"/>
        <v/>
      </c>
      <c r="C359" s="103" t="str">
        <f t="shared" si="11"/>
        <v/>
      </c>
      <c r="D359" s="189"/>
      <c r="E359" s="190"/>
      <c r="F359" s="191"/>
      <c r="G359" s="192"/>
      <c r="H359" s="191"/>
      <c r="I359" s="190"/>
      <c r="J359" s="190"/>
      <c r="K359" s="190"/>
      <c r="L359" s="190"/>
      <c r="M359" s="191"/>
      <c r="N359" s="191"/>
    </row>
    <row r="360" spans="1:14" ht="20.100000000000001" customHeight="1" x14ac:dyDescent="0.2">
      <c r="A360" s="188">
        <v>358</v>
      </c>
      <c r="B360" s="103" t="str">
        <f t="shared" si="10"/>
        <v/>
      </c>
      <c r="C360" s="103" t="str">
        <f t="shared" si="11"/>
        <v/>
      </c>
      <c r="D360" s="189"/>
      <c r="E360" s="190"/>
      <c r="F360" s="191"/>
      <c r="G360" s="192"/>
      <c r="H360" s="191"/>
      <c r="I360" s="190"/>
      <c r="J360" s="190"/>
      <c r="K360" s="190"/>
      <c r="L360" s="190"/>
      <c r="M360" s="191"/>
      <c r="N360" s="191"/>
    </row>
    <row r="361" spans="1:14" ht="20.100000000000001" customHeight="1" x14ac:dyDescent="0.2">
      <c r="A361" s="188">
        <v>359</v>
      </c>
      <c r="B361" s="103" t="str">
        <f t="shared" si="10"/>
        <v/>
      </c>
      <c r="C361" s="103" t="str">
        <f t="shared" si="11"/>
        <v/>
      </c>
      <c r="D361" s="189"/>
      <c r="E361" s="190"/>
      <c r="F361" s="191"/>
      <c r="G361" s="192"/>
      <c r="H361" s="191"/>
      <c r="I361" s="190"/>
      <c r="J361" s="190"/>
      <c r="K361" s="190"/>
      <c r="L361" s="190"/>
      <c r="M361" s="191"/>
      <c r="N361" s="191"/>
    </row>
    <row r="362" spans="1:14" ht="20.100000000000001" customHeight="1" x14ac:dyDescent="0.2">
      <c r="A362" s="188">
        <v>360</v>
      </c>
      <c r="B362" s="103" t="str">
        <f t="shared" si="10"/>
        <v/>
      </c>
      <c r="C362" s="103" t="str">
        <f t="shared" si="11"/>
        <v/>
      </c>
      <c r="D362" s="189"/>
      <c r="E362" s="190"/>
      <c r="F362" s="191"/>
      <c r="G362" s="192"/>
      <c r="H362" s="191"/>
      <c r="I362" s="190"/>
      <c r="J362" s="190"/>
      <c r="K362" s="190"/>
      <c r="L362" s="190"/>
      <c r="M362" s="191"/>
      <c r="N362" s="191"/>
    </row>
    <row r="363" spans="1:14" ht="20.100000000000001" customHeight="1" x14ac:dyDescent="0.2">
      <c r="A363" s="188">
        <v>361</v>
      </c>
      <c r="B363" s="103" t="str">
        <f t="shared" si="10"/>
        <v/>
      </c>
      <c r="C363" s="103" t="str">
        <f t="shared" si="11"/>
        <v/>
      </c>
      <c r="D363" s="189"/>
      <c r="E363" s="190"/>
      <c r="F363" s="191"/>
      <c r="G363" s="192"/>
      <c r="H363" s="191"/>
      <c r="I363" s="190"/>
      <c r="J363" s="190"/>
      <c r="K363" s="190"/>
      <c r="L363" s="190"/>
      <c r="M363" s="191"/>
      <c r="N363" s="191"/>
    </row>
    <row r="364" spans="1:14" ht="20.100000000000001" customHeight="1" x14ac:dyDescent="0.2">
      <c r="A364" s="188">
        <v>362</v>
      </c>
      <c r="B364" s="103" t="str">
        <f t="shared" si="10"/>
        <v/>
      </c>
      <c r="C364" s="103" t="str">
        <f t="shared" si="11"/>
        <v/>
      </c>
      <c r="D364" s="189"/>
      <c r="E364" s="190"/>
      <c r="F364" s="191"/>
      <c r="G364" s="192"/>
      <c r="H364" s="191"/>
      <c r="I364" s="190"/>
      <c r="J364" s="190"/>
      <c r="K364" s="190"/>
      <c r="L364" s="190"/>
      <c r="M364" s="191"/>
      <c r="N364" s="191"/>
    </row>
    <row r="365" spans="1:14" ht="20.100000000000001" customHeight="1" x14ac:dyDescent="0.2">
      <c r="A365" s="188">
        <v>363</v>
      </c>
      <c r="B365" s="103" t="str">
        <f t="shared" si="10"/>
        <v/>
      </c>
      <c r="C365" s="103" t="str">
        <f t="shared" si="11"/>
        <v/>
      </c>
      <c r="D365" s="189"/>
      <c r="E365" s="190"/>
      <c r="F365" s="191"/>
      <c r="G365" s="192"/>
      <c r="H365" s="191"/>
      <c r="I365" s="190"/>
      <c r="J365" s="190"/>
      <c r="K365" s="190"/>
      <c r="L365" s="190"/>
      <c r="M365" s="191"/>
      <c r="N365" s="191"/>
    </row>
    <row r="366" spans="1:14" ht="20.100000000000001" customHeight="1" x14ac:dyDescent="0.2">
      <c r="A366" s="188">
        <v>364</v>
      </c>
      <c r="B366" s="103" t="str">
        <f t="shared" si="10"/>
        <v/>
      </c>
      <c r="C366" s="103" t="str">
        <f t="shared" si="11"/>
        <v/>
      </c>
      <c r="D366" s="189"/>
      <c r="E366" s="190"/>
      <c r="F366" s="191"/>
      <c r="G366" s="192"/>
      <c r="H366" s="191"/>
      <c r="I366" s="190"/>
      <c r="J366" s="190"/>
      <c r="K366" s="190"/>
      <c r="L366" s="190"/>
      <c r="M366" s="191"/>
      <c r="N366" s="191"/>
    </row>
    <row r="367" spans="1:14" ht="20.100000000000001" customHeight="1" x14ac:dyDescent="0.2">
      <c r="A367" s="188">
        <v>365</v>
      </c>
      <c r="B367" s="103" t="str">
        <f t="shared" si="10"/>
        <v/>
      </c>
      <c r="C367" s="103" t="str">
        <f t="shared" si="11"/>
        <v/>
      </c>
      <c r="D367" s="189"/>
      <c r="E367" s="190"/>
      <c r="F367" s="191"/>
      <c r="G367" s="192"/>
      <c r="H367" s="191"/>
      <c r="I367" s="190"/>
      <c r="J367" s="190"/>
      <c r="K367" s="190"/>
      <c r="L367" s="190"/>
      <c r="M367" s="191"/>
      <c r="N367" s="191"/>
    </row>
    <row r="368" spans="1:14" ht="20.100000000000001" customHeight="1" x14ac:dyDescent="0.2">
      <c r="A368" s="188">
        <v>366</v>
      </c>
      <c r="B368" s="103" t="str">
        <f t="shared" si="10"/>
        <v/>
      </c>
      <c r="C368" s="103" t="str">
        <f t="shared" si="11"/>
        <v/>
      </c>
      <c r="D368" s="189"/>
      <c r="E368" s="190"/>
      <c r="F368" s="191"/>
      <c r="G368" s="192"/>
      <c r="H368" s="191"/>
      <c r="I368" s="190"/>
      <c r="J368" s="190"/>
      <c r="K368" s="190"/>
      <c r="L368" s="190"/>
      <c r="M368" s="191"/>
      <c r="N368" s="191"/>
    </row>
    <row r="369" spans="1:14" ht="20.100000000000001" customHeight="1" x14ac:dyDescent="0.2">
      <c r="A369" s="188">
        <v>367</v>
      </c>
      <c r="B369" s="103" t="str">
        <f t="shared" si="10"/>
        <v/>
      </c>
      <c r="C369" s="103" t="str">
        <f t="shared" si="11"/>
        <v/>
      </c>
      <c r="D369" s="189"/>
      <c r="E369" s="190"/>
      <c r="F369" s="191"/>
      <c r="G369" s="192"/>
      <c r="H369" s="191"/>
      <c r="I369" s="190"/>
      <c r="J369" s="190"/>
      <c r="K369" s="190"/>
      <c r="L369" s="190"/>
      <c r="M369" s="191"/>
      <c r="N369" s="191"/>
    </row>
    <row r="370" spans="1:14" ht="20.100000000000001" customHeight="1" x14ac:dyDescent="0.2">
      <c r="A370" s="188">
        <v>368</v>
      </c>
      <c r="B370" s="103" t="str">
        <f t="shared" si="10"/>
        <v/>
      </c>
      <c r="C370" s="103" t="str">
        <f t="shared" si="11"/>
        <v/>
      </c>
      <c r="D370" s="189"/>
      <c r="E370" s="190"/>
      <c r="F370" s="191"/>
      <c r="G370" s="192"/>
      <c r="H370" s="191"/>
      <c r="I370" s="190"/>
      <c r="J370" s="190"/>
      <c r="K370" s="190"/>
      <c r="L370" s="190"/>
      <c r="M370" s="191"/>
      <c r="N370" s="191"/>
    </row>
    <row r="371" spans="1:14" ht="20.100000000000001" customHeight="1" x14ac:dyDescent="0.2">
      <c r="A371" s="188">
        <v>369</v>
      </c>
      <c r="B371" s="103" t="str">
        <f t="shared" si="10"/>
        <v/>
      </c>
      <c r="C371" s="103" t="str">
        <f t="shared" si="11"/>
        <v/>
      </c>
      <c r="D371" s="189"/>
      <c r="E371" s="190"/>
      <c r="F371" s="191"/>
      <c r="G371" s="192"/>
      <c r="H371" s="191"/>
      <c r="I371" s="190"/>
      <c r="J371" s="190"/>
      <c r="K371" s="190"/>
      <c r="L371" s="190"/>
      <c r="M371" s="191"/>
      <c r="N371" s="191"/>
    </row>
    <row r="372" spans="1:14" ht="20.100000000000001" customHeight="1" x14ac:dyDescent="0.2">
      <c r="A372" s="188">
        <v>370</v>
      </c>
      <c r="B372" s="103" t="str">
        <f t="shared" si="10"/>
        <v/>
      </c>
      <c r="C372" s="103" t="str">
        <f t="shared" si="11"/>
        <v/>
      </c>
      <c r="D372" s="189"/>
      <c r="E372" s="190"/>
      <c r="F372" s="191"/>
      <c r="G372" s="192"/>
      <c r="H372" s="191"/>
      <c r="I372" s="190"/>
      <c r="J372" s="190"/>
      <c r="K372" s="190"/>
      <c r="L372" s="190"/>
      <c r="M372" s="191"/>
      <c r="N372" s="191"/>
    </row>
    <row r="373" spans="1:14" ht="20.100000000000001" customHeight="1" x14ac:dyDescent="0.2">
      <c r="A373" s="188">
        <v>371</v>
      </c>
      <c r="B373" s="103" t="str">
        <f t="shared" si="10"/>
        <v/>
      </c>
      <c r="C373" s="103" t="str">
        <f t="shared" si="11"/>
        <v/>
      </c>
      <c r="D373" s="189"/>
      <c r="E373" s="190"/>
      <c r="F373" s="191"/>
      <c r="G373" s="192"/>
      <c r="H373" s="191"/>
      <c r="I373" s="190"/>
      <c r="J373" s="190"/>
      <c r="K373" s="190"/>
      <c r="L373" s="190"/>
      <c r="M373" s="191"/>
      <c r="N373" s="191"/>
    </row>
    <row r="374" spans="1:14" ht="20.100000000000001" customHeight="1" x14ac:dyDescent="0.2">
      <c r="A374" s="188">
        <v>372</v>
      </c>
      <c r="B374" s="103" t="str">
        <f t="shared" si="10"/>
        <v/>
      </c>
      <c r="C374" s="103" t="str">
        <f t="shared" si="11"/>
        <v/>
      </c>
      <c r="D374" s="189"/>
      <c r="E374" s="190"/>
      <c r="F374" s="191"/>
      <c r="G374" s="192"/>
      <c r="H374" s="191"/>
      <c r="I374" s="190"/>
      <c r="J374" s="190"/>
      <c r="K374" s="190"/>
      <c r="L374" s="190"/>
      <c r="M374" s="191"/>
      <c r="N374" s="191"/>
    </row>
    <row r="375" spans="1:14" ht="20.100000000000001" customHeight="1" x14ac:dyDescent="0.2">
      <c r="A375" s="188">
        <v>373</v>
      </c>
      <c r="B375" s="103" t="str">
        <f t="shared" si="10"/>
        <v/>
      </c>
      <c r="C375" s="103" t="str">
        <f t="shared" si="11"/>
        <v/>
      </c>
      <c r="D375" s="189"/>
      <c r="E375" s="190"/>
      <c r="F375" s="191"/>
      <c r="G375" s="192"/>
      <c r="H375" s="191"/>
      <c r="I375" s="190"/>
      <c r="J375" s="190"/>
      <c r="K375" s="190"/>
      <c r="L375" s="190"/>
      <c r="M375" s="191"/>
      <c r="N375" s="191"/>
    </row>
    <row r="376" spans="1:14" ht="20.100000000000001" customHeight="1" x14ac:dyDescent="0.2">
      <c r="A376" s="188">
        <v>374</v>
      </c>
      <c r="B376" s="103" t="str">
        <f t="shared" si="10"/>
        <v/>
      </c>
      <c r="C376" s="103" t="str">
        <f t="shared" si="11"/>
        <v/>
      </c>
      <c r="D376" s="189"/>
      <c r="E376" s="190"/>
      <c r="F376" s="191"/>
      <c r="G376" s="192"/>
      <c r="H376" s="191"/>
      <c r="I376" s="190"/>
      <c r="J376" s="190"/>
      <c r="K376" s="190"/>
      <c r="L376" s="190"/>
      <c r="M376" s="191"/>
      <c r="N376" s="191"/>
    </row>
    <row r="377" spans="1:14" ht="20.100000000000001" customHeight="1" x14ac:dyDescent="0.2">
      <c r="A377" s="188">
        <v>375</v>
      </c>
      <c r="B377" s="103" t="str">
        <f t="shared" si="10"/>
        <v/>
      </c>
      <c r="C377" s="103" t="str">
        <f t="shared" si="11"/>
        <v/>
      </c>
      <c r="D377" s="189"/>
      <c r="E377" s="190"/>
      <c r="F377" s="191"/>
      <c r="G377" s="192"/>
      <c r="H377" s="191"/>
      <c r="I377" s="190"/>
      <c r="J377" s="190"/>
      <c r="K377" s="190"/>
      <c r="L377" s="190"/>
      <c r="M377" s="191"/>
      <c r="N377" s="191"/>
    </row>
    <row r="378" spans="1:14" ht="20.100000000000001" customHeight="1" x14ac:dyDescent="0.2">
      <c r="A378" s="188">
        <v>376</v>
      </c>
      <c r="B378" s="103" t="str">
        <f t="shared" si="10"/>
        <v/>
      </c>
      <c r="C378" s="103" t="str">
        <f t="shared" si="11"/>
        <v/>
      </c>
      <c r="D378" s="189"/>
      <c r="E378" s="190"/>
      <c r="F378" s="191"/>
      <c r="G378" s="192"/>
      <c r="H378" s="191"/>
      <c r="I378" s="190"/>
      <c r="J378" s="190"/>
      <c r="K378" s="190"/>
      <c r="L378" s="190"/>
      <c r="M378" s="191"/>
      <c r="N378" s="191"/>
    </row>
    <row r="379" spans="1:14" ht="20.100000000000001" customHeight="1" x14ac:dyDescent="0.2">
      <c r="A379" s="188">
        <v>377</v>
      </c>
      <c r="B379" s="103" t="str">
        <f t="shared" si="10"/>
        <v/>
      </c>
      <c r="C379" s="103" t="str">
        <f t="shared" si="11"/>
        <v/>
      </c>
      <c r="D379" s="189"/>
      <c r="E379" s="190"/>
      <c r="F379" s="191"/>
      <c r="G379" s="192"/>
      <c r="H379" s="191"/>
      <c r="I379" s="190"/>
      <c r="J379" s="190"/>
      <c r="K379" s="190"/>
      <c r="L379" s="190"/>
      <c r="M379" s="191"/>
      <c r="N379" s="191"/>
    </row>
    <row r="380" spans="1:14" ht="20.100000000000001" customHeight="1" x14ac:dyDescent="0.2">
      <c r="A380" s="188">
        <v>378</v>
      </c>
      <c r="B380" s="103" t="str">
        <f t="shared" si="10"/>
        <v/>
      </c>
      <c r="C380" s="103" t="str">
        <f t="shared" si="11"/>
        <v/>
      </c>
      <c r="D380" s="189"/>
      <c r="E380" s="190"/>
      <c r="F380" s="191"/>
      <c r="G380" s="192"/>
      <c r="H380" s="191"/>
      <c r="I380" s="190"/>
      <c r="J380" s="190"/>
      <c r="K380" s="190"/>
      <c r="L380" s="190"/>
      <c r="M380" s="191"/>
      <c r="N380" s="191"/>
    </row>
    <row r="381" spans="1:14" ht="20.100000000000001" customHeight="1" x14ac:dyDescent="0.2">
      <c r="A381" s="188">
        <v>379</v>
      </c>
      <c r="B381" s="103" t="str">
        <f t="shared" si="10"/>
        <v/>
      </c>
      <c r="C381" s="103" t="str">
        <f t="shared" si="11"/>
        <v/>
      </c>
      <c r="D381" s="189"/>
      <c r="E381" s="190"/>
      <c r="F381" s="191"/>
      <c r="G381" s="192"/>
      <c r="H381" s="191"/>
      <c r="I381" s="190"/>
      <c r="J381" s="190"/>
      <c r="K381" s="190"/>
      <c r="L381" s="190"/>
      <c r="M381" s="191"/>
      <c r="N381" s="191"/>
    </row>
    <row r="382" spans="1:14" ht="20.100000000000001" customHeight="1" x14ac:dyDescent="0.2">
      <c r="A382" s="188">
        <v>380</v>
      </c>
      <c r="B382" s="103" t="str">
        <f t="shared" si="10"/>
        <v/>
      </c>
      <c r="C382" s="103" t="str">
        <f t="shared" si="11"/>
        <v/>
      </c>
      <c r="D382" s="189"/>
      <c r="E382" s="190"/>
      <c r="F382" s="191"/>
      <c r="G382" s="192"/>
      <c r="H382" s="191"/>
      <c r="I382" s="190"/>
      <c r="J382" s="190"/>
      <c r="K382" s="190"/>
      <c r="L382" s="190"/>
      <c r="M382" s="191"/>
      <c r="N382" s="191"/>
    </row>
    <row r="383" spans="1:14" ht="20.100000000000001" customHeight="1" x14ac:dyDescent="0.2">
      <c r="A383" s="188">
        <v>381</v>
      </c>
      <c r="B383" s="103" t="str">
        <f t="shared" si="10"/>
        <v/>
      </c>
      <c r="C383" s="103" t="str">
        <f t="shared" si="11"/>
        <v/>
      </c>
      <c r="D383" s="189"/>
      <c r="E383" s="190"/>
      <c r="F383" s="191"/>
      <c r="G383" s="192"/>
      <c r="H383" s="191"/>
      <c r="I383" s="190"/>
      <c r="J383" s="190"/>
      <c r="K383" s="190"/>
      <c r="L383" s="190"/>
      <c r="M383" s="191"/>
      <c r="N383" s="191"/>
    </row>
    <row r="384" spans="1:14" ht="20.100000000000001" customHeight="1" x14ac:dyDescent="0.2">
      <c r="A384" s="188">
        <v>382</v>
      </c>
      <c r="B384" s="103" t="str">
        <f t="shared" si="10"/>
        <v/>
      </c>
      <c r="C384" s="103" t="str">
        <f t="shared" si="11"/>
        <v/>
      </c>
      <c r="D384" s="189"/>
      <c r="E384" s="190"/>
      <c r="F384" s="191"/>
      <c r="G384" s="192"/>
      <c r="H384" s="191"/>
      <c r="I384" s="190"/>
      <c r="J384" s="190"/>
      <c r="K384" s="190"/>
      <c r="L384" s="190"/>
      <c r="M384" s="191"/>
      <c r="N384" s="191"/>
    </row>
    <row r="385" spans="1:14" ht="20.100000000000001" customHeight="1" x14ac:dyDescent="0.2">
      <c r="A385" s="188">
        <v>383</v>
      </c>
      <c r="B385" s="103" t="str">
        <f t="shared" si="10"/>
        <v/>
      </c>
      <c r="C385" s="103" t="str">
        <f t="shared" si="11"/>
        <v/>
      </c>
      <c r="D385" s="189"/>
      <c r="E385" s="190"/>
      <c r="F385" s="191"/>
      <c r="G385" s="192"/>
      <c r="H385" s="191"/>
      <c r="I385" s="190"/>
      <c r="J385" s="190"/>
      <c r="K385" s="190"/>
      <c r="L385" s="190"/>
      <c r="M385" s="191"/>
      <c r="N385" s="191"/>
    </row>
    <row r="386" spans="1:14" ht="20.100000000000001" customHeight="1" x14ac:dyDescent="0.2">
      <c r="A386" s="188">
        <v>384</v>
      </c>
      <c r="B386" s="103" t="str">
        <f t="shared" si="10"/>
        <v/>
      </c>
      <c r="C386" s="103" t="str">
        <f t="shared" si="11"/>
        <v/>
      </c>
      <c r="D386" s="189"/>
      <c r="E386" s="190"/>
      <c r="F386" s="191"/>
      <c r="G386" s="192"/>
      <c r="H386" s="191"/>
      <c r="I386" s="190"/>
      <c r="J386" s="190"/>
      <c r="K386" s="190"/>
      <c r="L386" s="190"/>
      <c r="M386" s="191"/>
      <c r="N386" s="191"/>
    </row>
    <row r="387" spans="1:14" ht="20.100000000000001" customHeight="1" x14ac:dyDescent="0.2">
      <c r="A387" s="188">
        <v>385</v>
      </c>
      <c r="B387" s="103" t="str">
        <f t="shared" si="10"/>
        <v/>
      </c>
      <c r="C387" s="103" t="str">
        <f t="shared" si="11"/>
        <v/>
      </c>
      <c r="D387" s="189"/>
      <c r="E387" s="190"/>
      <c r="F387" s="191"/>
      <c r="G387" s="192"/>
      <c r="H387" s="191"/>
      <c r="I387" s="190"/>
      <c r="J387" s="190"/>
      <c r="K387" s="190"/>
      <c r="L387" s="190"/>
      <c r="M387" s="191"/>
      <c r="N387" s="191"/>
    </row>
    <row r="388" spans="1:14" ht="20.100000000000001" customHeight="1" x14ac:dyDescent="0.2">
      <c r="A388" s="188">
        <v>386</v>
      </c>
      <c r="B388" s="103" t="str">
        <f t="shared" ref="B388:B402" si="12">IF(D388&lt;&gt;"",YEAR(D388),"")</f>
        <v/>
      </c>
      <c r="C388" s="103" t="str">
        <f t="shared" ref="C388:C402" si="13">IF(D388&lt;&gt;"",MONTH(D388),"")</f>
        <v/>
      </c>
      <c r="D388" s="189"/>
      <c r="E388" s="190"/>
      <c r="F388" s="191"/>
      <c r="G388" s="192"/>
      <c r="H388" s="191"/>
      <c r="I388" s="190"/>
      <c r="J388" s="190"/>
      <c r="K388" s="190"/>
      <c r="L388" s="190"/>
      <c r="M388" s="191"/>
      <c r="N388" s="191"/>
    </row>
    <row r="389" spans="1:14" ht="20.100000000000001" customHeight="1" x14ac:dyDescent="0.2">
      <c r="A389" s="188">
        <v>387</v>
      </c>
      <c r="B389" s="103" t="str">
        <f t="shared" si="12"/>
        <v/>
      </c>
      <c r="C389" s="103" t="str">
        <f t="shared" si="13"/>
        <v/>
      </c>
      <c r="D389" s="189"/>
      <c r="E389" s="190"/>
      <c r="F389" s="191"/>
      <c r="G389" s="192"/>
      <c r="H389" s="191"/>
      <c r="I389" s="190"/>
      <c r="J389" s="190"/>
      <c r="K389" s="190"/>
      <c r="L389" s="190"/>
      <c r="M389" s="191"/>
      <c r="N389" s="191"/>
    </row>
    <row r="390" spans="1:14" ht="20.100000000000001" customHeight="1" x14ac:dyDescent="0.2">
      <c r="A390" s="188">
        <v>388</v>
      </c>
      <c r="B390" s="103" t="str">
        <f t="shared" si="12"/>
        <v/>
      </c>
      <c r="C390" s="103" t="str">
        <f t="shared" si="13"/>
        <v/>
      </c>
      <c r="D390" s="189"/>
      <c r="E390" s="190"/>
      <c r="F390" s="191"/>
      <c r="G390" s="192"/>
      <c r="H390" s="191"/>
      <c r="I390" s="190"/>
      <c r="J390" s="190"/>
      <c r="K390" s="190"/>
      <c r="L390" s="190"/>
      <c r="M390" s="191"/>
      <c r="N390" s="191"/>
    </row>
    <row r="391" spans="1:14" ht="20.100000000000001" customHeight="1" x14ac:dyDescent="0.2">
      <c r="A391" s="188">
        <v>389</v>
      </c>
      <c r="B391" s="103" t="str">
        <f t="shared" si="12"/>
        <v/>
      </c>
      <c r="C391" s="103" t="str">
        <f t="shared" si="13"/>
        <v/>
      </c>
      <c r="D391" s="189"/>
      <c r="E391" s="190"/>
      <c r="F391" s="191"/>
      <c r="G391" s="192"/>
      <c r="H391" s="191"/>
      <c r="I391" s="190"/>
      <c r="J391" s="190"/>
      <c r="K391" s="190"/>
      <c r="L391" s="190"/>
      <c r="M391" s="191"/>
      <c r="N391" s="191"/>
    </row>
    <row r="392" spans="1:14" ht="20.100000000000001" customHeight="1" x14ac:dyDescent="0.2">
      <c r="A392" s="188">
        <v>390</v>
      </c>
      <c r="B392" s="103" t="str">
        <f t="shared" si="12"/>
        <v/>
      </c>
      <c r="C392" s="103" t="str">
        <f t="shared" si="13"/>
        <v/>
      </c>
      <c r="D392" s="189"/>
      <c r="E392" s="190"/>
      <c r="F392" s="191"/>
      <c r="G392" s="192"/>
      <c r="H392" s="191"/>
      <c r="I392" s="190"/>
      <c r="J392" s="190"/>
      <c r="K392" s="190"/>
      <c r="L392" s="190"/>
      <c r="M392" s="191"/>
      <c r="N392" s="191"/>
    </row>
    <row r="393" spans="1:14" ht="20.100000000000001" customHeight="1" x14ac:dyDescent="0.2">
      <c r="A393" s="188">
        <v>391</v>
      </c>
      <c r="B393" s="103" t="str">
        <f t="shared" si="12"/>
        <v/>
      </c>
      <c r="C393" s="103" t="str">
        <f t="shared" si="13"/>
        <v/>
      </c>
      <c r="D393" s="189"/>
      <c r="E393" s="190"/>
      <c r="F393" s="191"/>
      <c r="G393" s="192"/>
      <c r="H393" s="191"/>
      <c r="I393" s="190"/>
      <c r="J393" s="190"/>
      <c r="K393" s="190"/>
      <c r="L393" s="190"/>
      <c r="M393" s="191"/>
      <c r="N393" s="191"/>
    </row>
    <row r="394" spans="1:14" ht="20.100000000000001" customHeight="1" x14ac:dyDescent="0.2">
      <c r="A394" s="188">
        <v>392</v>
      </c>
      <c r="B394" s="103" t="str">
        <f t="shared" si="12"/>
        <v/>
      </c>
      <c r="C394" s="103" t="str">
        <f t="shared" si="13"/>
        <v/>
      </c>
      <c r="D394" s="189"/>
      <c r="E394" s="190"/>
      <c r="F394" s="191"/>
      <c r="G394" s="192"/>
      <c r="H394" s="191"/>
      <c r="I394" s="190"/>
      <c r="J394" s="190"/>
      <c r="K394" s="190"/>
      <c r="L394" s="190"/>
      <c r="M394" s="191"/>
      <c r="N394" s="191"/>
    </row>
    <row r="395" spans="1:14" ht="20.100000000000001" customHeight="1" x14ac:dyDescent="0.2">
      <c r="A395" s="188">
        <v>393</v>
      </c>
      <c r="B395" s="103" t="str">
        <f t="shared" si="12"/>
        <v/>
      </c>
      <c r="C395" s="103" t="str">
        <f t="shared" si="13"/>
        <v/>
      </c>
      <c r="D395" s="189"/>
      <c r="E395" s="190"/>
      <c r="F395" s="191"/>
      <c r="G395" s="192"/>
      <c r="H395" s="191"/>
      <c r="I395" s="190"/>
      <c r="J395" s="190"/>
      <c r="K395" s="190"/>
      <c r="L395" s="190"/>
      <c r="M395" s="191"/>
      <c r="N395" s="191"/>
    </row>
    <row r="396" spans="1:14" ht="20.100000000000001" customHeight="1" x14ac:dyDescent="0.2">
      <c r="A396" s="188">
        <v>394</v>
      </c>
      <c r="B396" s="103" t="str">
        <f t="shared" si="12"/>
        <v/>
      </c>
      <c r="C396" s="103" t="str">
        <f t="shared" si="13"/>
        <v/>
      </c>
      <c r="D396" s="189"/>
      <c r="E396" s="190"/>
      <c r="F396" s="191"/>
      <c r="G396" s="192"/>
      <c r="H396" s="191"/>
      <c r="I396" s="190"/>
      <c r="J396" s="190"/>
      <c r="K396" s="190"/>
      <c r="L396" s="190"/>
      <c r="M396" s="191"/>
      <c r="N396" s="191"/>
    </row>
    <row r="397" spans="1:14" ht="20.100000000000001" customHeight="1" x14ac:dyDescent="0.2">
      <c r="A397" s="188">
        <v>395</v>
      </c>
      <c r="B397" s="103" t="str">
        <f t="shared" si="12"/>
        <v/>
      </c>
      <c r="C397" s="103" t="str">
        <f t="shared" si="13"/>
        <v/>
      </c>
      <c r="D397" s="189"/>
      <c r="E397" s="190"/>
      <c r="F397" s="191"/>
      <c r="G397" s="192"/>
      <c r="H397" s="191"/>
      <c r="I397" s="190"/>
      <c r="J397" s="190"/>
      <c r="K397" s="190"/>
      <c r="L397" s="190"/>
      <c r="M397" s="191"/>
      <c r="N397" s="191"/>
    </row>
    <row r="398" spans="1:14" ht="20.100000000000001" customHeight="1" x14ac:dyDescent="0.2">
      <c r="A398" s="188">
        <v>396</v>
      </c>
      <c r="B398" s="103" t="str">
        <f t="shared" si="12"/>
        <v/>
      </c>
      <c r="C398" s="103" t="str">
        <f t="shared" si="13"/>
        <v/>
      </c>
      <c r="D398" s="189"/>
      <c r="E398" s="190"/>
      <c r="F398" s="191"/>
      <c r="G398" s="192"/>
      <c r="H398" s="191"/>
      <c r="I398" s="190"/>
      <c r="J398" s="190"/>
      <c r="K398" s="190"/>
      <c r="L398" s="190"/>
      <c r="M398" s="191"/>
      <c r="N398" s="191"/>
    </row>
    <row r="399" spans="1:14" ht="20.100000000000001" customHeight="1" x14ac:dyDescent="0.2">
      <c r="A399" s="188">
        <v>397</v>
      </c>
      <c r="B399" s="103" t="str">
        <f t="shared" si="12"/>
        <v/>
      </c>
      <c r="C399" s="103" t="str">
        <f t="shared" si="13"/>
        <v/>
      </c>
      <c r="D399" s="189"/>
      <c r="E399" s="190"/>
      <c r="F399" s="191"/>
      <c r="G399" s="192"/>
      <c r="H399" s="191"/>
      <c r="I399" s="190"/>
      <c r="J399" s="190"/>
      <c r="K399" s="190"/>
      <c r="L399" s="190"/>
      <c r="M399" s="191"/>
      <c r="N399" s="191"/>
    </row>
    <row r="400" spans="1:14" ht="20.100000000000001" customHeight="1" x14ac:dyDescent="0.2">
      <c r="A400" s="188">
        <v>398</v>
      </c>
      <c r="B400" s="103" t="str">
        <f t="shared" si="12"/>
        <v/>
      </c>
      <c r="C400" s="103" t="str">
        <f t="shared" si="13"/>
        <v/>
      </c>
      <c r="D400" s="189"/>
      <c r="E400" s="190"/>
      <c r="F400" s="191"/>
      <c r="G400" s="192"/>
      <c r="H400" s="191"/>
      <c r="I400" s="190"/>
      <c r="J400" s="190"/>
      <c r="K400" s="190"/>
      <c r="L400" s="190"/>
      <c r="M400" s="191"/>
      <c r="N400" s="191"/>
    </row>
    <row r="401" spans="1:14" ht="20.100000000000001" customHeight="1" x14ac:dyDescent="0.2">
      <c r="A401" s="188">
        <v>399</v>
      </c>
      <c r="B401" s="103"/>
      <c r="C401" s="103"/>
      <c r="D401" s="189"/>
      <c r="E401" s="190"/>
      <c r="F401" s="191"/>
      <c r="G401" s="192"/>
      <c r="H401" s="191"/>
      <c r="I401" s="190"/>
      <c r="J401" s="190"/>
      <c r="K401" s="190"/>
      <c r="L401" s="190"/>
      <c r="M401" s="191"/>
      <c r="N401" s="191"/>
    </row>
    <row r="402" spans="1:14" ht="20.100000000000001" customHeight="1" x14ac:dyDescent="0.2">
      <c r="A402" s="188">
        <v>400</v>
      </c>
      <c r="B402" s="103" t="str">
        <f t="shared" si="12"/>
        <v/>
      </c>
      <c r="C402" s="103" t="str">
        <f t="shared" si="13"/>
        <v/>
      </c>
      <c r="D402" s="189"/>
      <c r="E402" s="190"/>
      <c r="F402" s="191"/>
      <c r="G402" s="192"/>
      <c r="H402" s="191"/>
      <c r="I402" s="190"/>
      <c r="J402" s="190"/>
      <c r="K402" s="190"/>
      <c r="L402" s="190"/>
      <c r="M402" s="191"/>
      <c r="N402" s="191"/>
    </row>
  </sheetData>
  <mergeCells count="1">
    <mergeCell ref="A1:N1"/>
  </mergeCells>
  <phoneticPr fontId="29" type="noConversion"/>
  <dataValidations count="4">
    <dataValidation type="list" allowBlank="1" showInputMessage="1" showErrorMessage="1" sqref="E3:E1048576" xr:uid="{00000000-0002-0000-0400-000000000000}">
      <formula1>LIST2</formula1>
    </dataValidation>
    <dataValidation type="list" allowBlank="1" showInputMessage="1" showErrorMessage="1" sqref="K3:K1048576" xr:uid="{00000000-0002-0000-0400-000001000000}">
      <formula1>LIST5</formula1>
    </dataValidation>
    <dataValidation type="list" allowBlank="1" showInputMessage="1" showErrorMessage="1" sqref="L3:L1048576" xr:uid="{00000000-0002-0000-0400-000002000000}">
      <formula1>"公账范畴,私账范畴"</formula1>
    </dataValidation>
    <dataValidation type="list" allowBlank="1" showInputMessage="1" showErrorMessage="1" sqref="I3:J1048576" xr:uid="{00000000-0002-0000-0400-000003000000}">
      <formula1>LIST4</formula1>
    </dataValidation>
  </dataValidations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02"/>
  <sheetViews>
    <sheetView topLeftCell="A374" workbookViewId="0">
      <selection sqref="A1:N1"/>
    </sheetView>
  </sheetViews>
  <sheetFormatPr defaultColWidth="8.875" defaultRowHeight="16.5" x14ac:dyDescent="0.2"/>
  <cols>
    <col min="1" max="1" width="5.375" style="168" customWidth="1"/>
    <col min="2" max="3" width="10.625" style="168" customWidth="1"/>
    <col min="4" max="4" width="15" style="169" customWidth="1"/>
    <col min="5" max="5" width="13.875" style="168" customWidth="1"/>
    <col min="6" max="6" width="10.625" style="168" customWidth="1"/>
    <col min="7" max="7" width="10.625" style="193" customWidth="1"/>
    <col min="8" max="14" width="10.625" style="168" customWidth="1"/>
    <col min="15" max="16384" width="8.875" style="114"/>
  </cols>
  <sheetData>
    <row r="1" spans="1:14" ht="35.1" customHeight="1" x14ac:dyDescent="0.2">
      <c r="A1" s="156" t="s">
        <v>507</v>
      </c>
      <c r="B1" s="157"/>
      <c r="C1" s="157"/>
      <c r="D1" s="157"/>
      <c r="E1" s="157"/>
      <c r="F1" s="157"/>
      <c r="G1" s="186"/>
      <c r="H1" s="157"/>
      <c r="I1" s="157"/>
      <c r="J1" s="157"/>
      <c r="K1" s="157"/>
      <c r="L1" s="157"/>
      <c r="M1" s="157"/>
      <c r="N1" s="157"/>
    </row>
    <row r="2" spans="1:14" s="132" customFormat="1" ht="24.95" customHeight="1" x14ac:dyDescent="0.2">
      <c r="A2" s="171" t="s">
        <v>353</v>
      </c>
      <c r="B2" s="171" t="s">
        <v>494</v>
      </c>
      <c r="C2" s="171" t="s">
        <v>495</v>
      </c>
      <c r="D2" s="172" t="s">
        <v>77</v>
      </c>
      <c r="E2" s="171" t="s">
        <v>131</v>
      </c>
      <c r="F2" s="171" t="s">
        <v>82</v>
      </c>
      <c r="G2" s="187" t="s">
        <v>85</v>
      </c>
      <c r="H2" s="171" t="s">
        <v>115</v>
      </c>
      <c r="I2" s="171" t="s">
        <v>496</v>
      </c>
      <c r="J2" s="171" t="s">
        <v>497</v>
      </c>
      <c r="K2" s="171" t="s">
        <v>498</v>
      </c>
      <c r="L2" s="171" t="s">
        <v>94</v>
      </c>
      <c r="M2" s="171" t="s">
        <v>499</v>
      </c>
      <c r="N2" s="171" t="s">
        <v>500</v>
      </c>
    </row>
    <row r="3" spans="1:14" ht="20.100000000000001" customHeight="1" x14ac:dyDescent="0.2">
      <c r="A3" s="188">
        <v>1</v>
      </c>
      <c r="B3" s="103" t="str">
        <f>IF(D3&lt;&gt;"",YEAR(D3),"")</f>
        <v/>
      </c>
      <c r="C3" s="103" t="str">
        <f>IF(D3&lt;&gt;"",MONTH(D3),"")</f>
        <v/>
      </c>
      <c r="D3" s="189"/>
      <c r="E3" s="190"/>
      <c r="F3" s="191"/>
      <c r="G3" s="192"/>
      <c r="H3" s="191"/>
      <c r="I3" s="190"/>
      <c r="J3" s="190"/>
      <c r="K3" s="190"/>
      <c r="L3" s="190"/>
      <c r="M3" s="191"/>
      <c r="N3" s="191"/>
    </row>
    <row r="4" spans="1:14" ht="20.100000000000001" customHeight="1" x14ac:dyDescent="0.2">
      <c r="A4" s="188">
        <v>2</v>
      </c>
      <c r="B4" s="103" t="str">
        <f t="shared" ref="B4:B67" si="0">IF(D4&lt;&gt;"",YEAR(D4),"")</f>
        <v/>
      </c>
      <c r="C4" s="103" t="str">
        <f t="shared" ref="C4:C67" si="1">IF(D4&lt;&gt;"",MONTH(D4),"")</f>
        <v/>
      </c>
      <c r="D4" s="189"/>
      <c r="E4" s="190"/>
      <c r="F4" s="191"/>
      <c r="G4" s="192"/>
      <c r="H4" s="191"/>
      <c r="I4" s="190"/>
      <c r="J4" s="190"/>
      <c r="K4" s="190"/>
      <c r="L4" s="190"/>
      <c r="M4" s="191"/>
      <c r="N4" s="191"/>
    </row>
    <row r="5" spans="1:14" ht="20.100000000000001" customHeight="1" x14ac:dyDescent="0.2">
      <c r="A5" s="188">
        <v>3</v>
      </c>
      <c r="B5" s="103" t="str">
        <f t="shared" si="0"/>
        <v/>
      </c>
      <c r="C5" s="103" t="str">
        <f t="shared" si="1"/>
        <v/>
      </c>
      <c r="D5" s="189"/>
      <c r="E5" s="190"/>
      <c r="F5" s="191"/>
      <c r="G5" s="192"/>
      <c r="H5" s="191"/>
      <c r="I5" s="190"/>
      <c r="J5" s="190"/>
      <c r="K5" s="190"/>
      <c r="L5" s="190"/>
      <c r="M5" s="191"/>
      <c r="N5" s="191"/>
    </row>
    <row r="6" spans="1:14" ht="20.100000000000001" customHeight="1" x14ac:dyDescent="0.2">
      <c r="A6" s="188">
        <v>4</v>
      </c>
      <c r="B6" s="103" t="str">
        <f t="shared" si="0"/>
        <v/>
      </c>
      <c r="C6" s="103" t="str">
        <f t="shared" si="1"/>
        <v/>
      </c>
      <c r="D6" s="189"/>
      <c r="E6" s="190"/>
      <c r="F6" s="191"/>
      <c r="G6" s="192"/>
      <c r="H6" s="191"/>
      <c r="I6" s="190"/>
      <c r="J6" s="190"/>
      <c r="K6" s="190"/>
      <c r="L6" s="190"/>
      <c r="M6" s="191"/>
      <c r="N6" s="191"/>
    </row>
    <row r="7" spans="1:14" ht="20.100000000000001" customHeight="1" x14ac:dyDescent="0.2">
      <c r="A7" s="188">
        <v>5</v>
      </c>
      <c r="B7" s="103" t="str">
        <f t="shared" si="0"/>
        <v/>
      </c>
      <c r="C7" s="103" t="str">
        <f t="shared" si="1"/>
        <v/>
      </c>
      <c r="D7" s="189"/>
      <c r="E7" s="190"/>
      <c r="F7" s="191"/>
      <c r="G7" s="192"/>
      <c r="H7" s="191"/>
      <c r="I7" s="190"/>
      <c r="J7" s="190"/>
      <c r="K7" s="190"/>
      <c r="L7" s="190"/>
      <c r="M7" s="191"/>
      <c r="N7" s="191"/>
    </row>
    <row r="8" spans="1:14" ht="20.100000000000001" customHeight="1" x14ac:dyDescent="0.2">
      <c r="A8" s="188">
        <v>6</v>
      </c>
      <c r="B8" s="103" t="str">
        <f t="shared" si="0"/>
        <v/>
      </c>
      <c r="C8" s="103" t="str">
        <f t="shared" si="1"/>
        <v/>
      </c>
      <c r="D8" s="189"/>
      <c r="E8" s="190"/>
      <c r="F8" s="191"/>
      <c r="G8" s="192"/>
      <c r="H8" s="191"/>
      <c r="I8" s="190"/>
      <c r="J8" s="190"/>
      <c r="K8" s="190"/>
      <c r="L8" s="190"/>
      <c r="M8" s="191"/>
      <c r="N8" s="191"/>
    </row>
    <row r="9" spans="1:14" ht="20.100000000000001" customHeight="1" x14ac:dyDescent="0.2">
      <c r="A9" s="188">
        <v>7</v>
      </c>
      <c r="B9" s="103" t="str">
        <f t="shared" si="0"/>
        <v/>
      </c>
      <c r="C9" s="103" t="str">
        <f t="shared" si="1"/>
        <v/>
      </c>
      <c r="D9" s="189"/>
      <c r="E9" s="190"/>
      <c r="F9" s="191"/>
      <c r="G9" s="192"/>
      <c r="H9" s="191"/>
      <c r="I9" s="190"/>
      <c r="J9" s="190"/>
      <c r="K9" s="190"/>
      <c r="L9" s="190"/>
      <c r="M9" s="191"/>
      <c r="N9" s="191"/>
    </row>
    <row r="10" spans="1:14" ht="20.100000000000001" customHeight="1" x14ac:dyDescent="0.2">
      <c r="A10" s="188">
        <v>8</v>
      </c>
      <c r="B10" s="103" t="str">
        <f t="shared" si="0"/>
        <v/>
      </c>
      <c r="C10" s="103" t="str">
        <f t="shared" si="1"/>
        <v/>
      </c>
      <c r="D10" s="189"/>
      <c r="E10" s="190"/>
      <c r="F10" s="191"/>
      <c r="G10" s="192"/>
      <c r="H10" s="191"/>
      <c r="I10" s="190"/>
      <c r="J10" s="190"/>
      <c r="K10" s="190"/>
      <c r="L10" s="190"/>
      <c r="M10" s="191"/>
      <c r="N10" s="191"/>
    </row>
    <row r="11" spans="1:14" ht="20.100000000000001" customHeight="1" x14ac:dyDescent="0.2">
      <c r="A11" s="188">
        <v>9</v>
      </c>
      <c r="B11" s="103" t="str">
        <f t="shared" si="0"/>
        <v/>
      </c>
      <c r="C11" s="103" t="str">
        <f t="shared" si="1"/>
        <v/>
      </c>
      <c r="D11" s="189"/>
      <c r="E11" s="190"/>
      <c r="F11" s="191"/>
      <c r="G11" s="192"/>
      <c r="H11" s="191"/>
      <c r="I11" s="190"/>
      <c r="J11" s="190"/>
      <c r="K11" s="190"/>
      <c r="L11" s="190"/>
      <c r="M11" s="191"/>
      <c r="N11" s="191"/>
    </row>
    <row r="12" spans="1:14" ht="20.100000000000001" customHeight="1" x14ac:dyDescent="0.2">
      <c r="A12" s="188">
        <v>10</v>
      </c>
      <c r="B12" s="103" t="str">
        <f t="shared" si="0"/>
        <v/>
      </c>
      <c r="C12" s="103" t="str">
        <f t="shared" si="1"/>
        <v/>
      </c>
      <c r="D12" s="189"/>
      <c r="E12" s="190"/>
      <c r="F12" s="191"/>
      <c r="G12" s="192"/>
      <c r="H12" s="191"/>
      <c r="I12" s="190"/>
      <c r="J12" s="190"/>
      <c r="K12" s="190"/>
      <c r="L12" s="190"/>
      <c r="M12" s="191"/>
      <c r="N12" s="191"/>
    </row>
    <row r="13" spans="1:14" ht="20.100000000000001" customHeight="1" x14ac:dyDescent="0.2">
      <c r="A13" s="188">
        <v>11</v>
      </c>
      <c r="B13" s="103" t="str">
        <f t="shared" si="0"/>
        <v/>
      </c>
      <c r="C13" s="103" t="str">
        <f t="shared" si="1"/>
        <v/>
      </c>
      <c r="D13" s="189"/>
      <c r="E13" s="190"/>
      <c r="F13" s="191"/>
      <c r="G13" s="192"/>
      <c r="H13" s="191"/>
      <c r="I13" s="190"/>
      <c r="J13" s="190"/>
      <c r="K13" s="190"/>
      <c r="L13" s="190"/>
      <c r="M13" s="191"/>
      <c r="N13" s="191"/>
    </row>
    <row r="14" spans="1:14" ht="20.100000000000001" customHeight="1" x14ac:dyDescent="0.2">
      <c r="A14" s="188">
        <v>12</v>
      </c>
      <c r="B14" s="103" t="str">
        <f t="shared" si="0"/>
        <v/>
      </c>
      <c r="C14" s="103" t="str">
        <f t="shared" si="1"/>
        <v/>
      </c>
      <c r="D14" s="189"/>
      <c r="E14" s="190"/>
      <c r="F14" s="191"/>
      <c r="G14" s="192"/>
      <c r="H14" s="191"/>
      <c r="I14" s="190"/>
      <c r="J14" s="190"/>
      <c r="K14" s="190"/>
      <c r="L14" s="190"/>
      <c r="M14" s="191"/>
      <c r="N14" s="191"/>
    </row>
    <row r="15" spans="1:14" ht="20.100000000000001" customHeight="1" x14ac:dyDescent="0.2">
      <c r="A15" s="188">
        <v>13</v>
      </c>
      <c r="B15" s="103" t="str">
        <f t="shared" si="0"/>
        <v/>
      </c>
      <c r="C15" s="103" t="str">
        <f t="shared" si="1"/>
        <v/>
      </c>
      <c r="D15" s="189"/>
      <c r="E15" s="190"/>
      <c r="F15" s="191"/>
      <c r="G15" s="192"/>
      <c r="H15" s="191"/>
      <c r="I15" s="190"/>
      <c r="J15" s="190"/>
      <c r="K15" s="190"/>
      <c r="L15" s="190"/>
      <c r="M15" s="191"/>
      <c r="N15" s="191"/>
    </row>
    <row r="16" spans="1:14" ht="20.100000000000001" customHeight="1" x14ac:dyDescent="0.2">
      <c r="A16" s="188">
        <v>14</v>
      </c>
      <c r="B16" s="103" t="str">
        <f t="shared" si="0"/>
        <v/>
      </c>
      <c r="C16" s="103" t="str">
        <f t="shared" si="1"/>
        <v/>
      </c>
      <c r="D16" s="189"/>
      <c r="E16" s="190"/>
      <c r="F16" s="191"/>
      <c r="G16" s="192"/>
      <c r="H16" s="191"/>
      <c r="I16" s="190"/>
      <c r="J16" s="190"/>
      <c r="K16" s="190"/>
      <c r="L16" s="190"/>
      <c r="M16" s="191"/>
      <c r="N16" s="191"/>
    </row>
    <row r="17" spans="1:14" ht="20.100000000000001" customHeight="1" x14ac:dyDescent="0.2">
      <c r="A17" s="188">
        <v>15</v>
      </c>
      <c r="B17" s="103" t="str">
        <f t="shared" si="0"/>
        <v/>
      </c>
      <c r="C17" s="103" t="str">
        <f t="shared" si="1"/>
        <v/>
      </c>
      <c r="D17" s="189"/>
      <c r="E17" s="190"/>
      <c r="F17" s="191"/>
      <c r="G17" s="192"/>
      <c r="H17" s="191"/>
      <c r="I17" s="190"/>
      <c r="J17" s="190"/>
      <c r="K17" s="190"/>
      <c r="L17" s="190"/>
      <c r="M17" s="191"/>
      <c r="N17" s="191"/>
    </row>
    <row r="18" spans="1:14" ht="20.100000000000001" customHeight="1" x14ac:dyDescent="0.2">
      <c r="A18" s="188">
        <v>16</v>
      </c>
      <c r="B18" s="103" t="str">
        <f t="shared" si="0"/>
        <v/>
      </c>
      <c r="C18" s="103" t="str">
        <f t="shared" si="1"/>
        <v/>
      </c>
      <c r="D18" s="189"/>
      <c r="E18" s="190"/>
      <c r="F18" s="191"/>
      <c r="G18" s="192"/>
      <c r="H18" s="191"/>
      <c r="I18" s="190"/>
      <c r="J18" s="190"/>
      <c r="K18" s="190"/>
      <c r="L18" s="190"/>
      <c r="M18" s="191"/>
      <c r="N18" s="191"/>
    </row>
    <row r="19" spans="1:14" ht="20.100000000000001" customHeight="1" x14ac:dyDescent="0.2">
      <c r="A19" s="188">
        <v>17</v>
      </c>
      <c r="B19" s="103" t="str">
        <f t="shared" si="0"/>
        <v/>
      </c>
      <c r="C19" s="103" t="str">
        <f t="shared" si="1"/>
        <v/>
      </c>
      <c r="D19" s="189"/>
      <c r="E19" s="190"/>
      <c r="F19" s="191"/>
      <c r="G19" s="192"/>
      <c r="H19" s="191"/>
      <c r="I19" s="190"/>
      <c r="J19" s="190"/>
      <c r="K19" s="190"/>
      <c r="L19" s="190"/>
      <c r="M19" s="191"/>
      <c r="N19" s="191"/>
    </row>
    <row r="20" spans="1:14" ht="20.100000000000001" customHeight="1" x14ac:dyDescent="0.2">
      <c r="A20" s="188">
        <v>18</v>
      </c>
      <c r="B20" s="103" t="str">
        <f t="shared" si="0"/>
        <v/>
      </c>
      <c r="C20" s="103" t="str">
        <f t="shared" si="1"/>
        <v/>
      </c>
      <c r="D20" s="189"/>
      <c r="E20" s="190"/>
      <c r="F20" s="191"/>
      <c r="G20" s="192"/>
      <c r="H20" s="191"/>
      <c r="I20" s="190"/>
      <c r="J20" s="190"/>
      <c r="K20" s="190"/>
      <c r="L20" s="190"/>
      <c r="M20" s="191"/>
      <c r="N20" s="191"/>
    </row>
    <row r="21" spans="1:14" ht="20.100000000000001" customHeight="1" x14ac:dyDescent="0.2">
      <c r="A21" s="188">
        <v>19</v>
      </c>
      <c r="B21" s="103" t="str">
        <f t="shared" si="0"/>
        <v/>
      </c>
      <c r="C21" s="103" t="str">
        <f t="shared" si="1"/>
        <v/>
      </c>
      <c r="D21" s="189"/>
      <c r="E21" s="190"/>
      <c r="F21" s="191"/>
      <c r="G21" s="192"/>
      <c r="H21" s="191"/>
      <c r="I21" s="190"/>
      <c r="J21" s="190"/>
      <c r="K21" s="190"/>
      <c r="L21" s="190"/>
      <c r="M21" s="191"/>
      <c r="N21" s="191"/>
    </row>
    <row r="22" spans="1:14" ht="20.100000000000001" customHeight="1" x14ac:dyDescent="0.2">
      <c r="A22" s="188">
        <v>20</v>
      </c>
      <c r="B22" s="103" t="str">
        <f t="shared" si="0"/>
        <v/>
      </c>
      <c r="C22" s="103" t="str">
        <f t="shared" si="1"/>
        <v/>
      </c>
      <c r="D22" s="189"/>
      <c r="E22" s="190"/>
      <c r="F22" s="191"/>
      <c r="G22" s="192"/>
      <c r="H22" s="191"/>
      <c r="I22" s="190"/>
      <c r="J22" s="190"/>
      <c r="K22" s="190"/>
      <c r="L22" s="190"/>
      <c r="M22" s="191"/>
      <c r="N22" s="191"/>
    </row>
    <row r="23" spans="1:14" ht="20.100000000000001" customHeight="1" x14ac:dyDescent="0.2">
      <c r="A23" s="188">
        <v>21</v>
      </c>
      <c r="B23" s="103" t="str">
        <f t="shared" si="0"/>
        <v/>
      </c>
      <c r="C23" s="103" t="str">
        <f t="shared" si="1"/>
        <v/>
      </c>
      <c r="D23" s="189"/>
      <c r="E23" s="190"/>
      <c r="F23" s="191"/>
      <c r="G23" s="192"/>
      <c r="H23" s="191"/>
      <c r="I23" s="190"/>
      <c r="J23" s="190"/>
      <c r="K23" s="190"/>
      <c r="L23" s="190"/>
      <c r="M23" s="191"/>
      <c r="N23" s="191"/>
    </row>
    <row r="24" spans="1:14" ht="20.100000000000001" customHeight="1" x14ac:dyDescent="0.2">
      <c r="A24" s="188">
        <v>22</v>
      </c>
      <c r="B24" s="103" t="str">
        <f t="shared" si="0"/>
        <v/>
      </c>
      <c r="C24" s="103" t="str">
        <f t="shared" si="1"/>
        <v/>
      </c>
      <c r="D24" s="189"/>
      <c r="E24" s="190"/>
      <c r="F24" s="191"/>
      <c r="G24" s="192"/>
      <c r="H24" s="191"/>
      <c r="I24" s="190"/>
      <c r="J24" s="190"/>
      <c r="K24" s="190"/>
      <c r="L24" s="190"/>
      <c r="M24" s="191"/>
      <c r="N24" s="191"/>
    </row>
    <row r="25" spans="1:14" ht="20.100000000000001" customHeight="1" x14ac:dyDescent="0.2">
      <c r="A25" s="188">
        <v>23</v>
      </c>
      <c r="B25" s="103" t="str">
        <f t="shared" si="0"/>
        <v/>
      </c>
      <c r="C25" s="103" t="str">
        <f t="shared" si="1"/>
        <v/>
      </c>
      <c r="D25" s="189"/>
      <c r="E25" s="190"/>
      <c r="F25" s="191"/>
      <c r="G25" s="192"/>
      <c r="H25" s="191"/>
      <c r="I25" s="190"/>
      <c r="J25" s="190"/>
      <c r="K25" s="190"/>
      <c r="L25" s="190"/>
      <c r="M25" s="191"/>
      <c r="N25" s="191"/>
    </row>
    <row r="26" spans="1:14" ht="20.100000000000001" customHeight="1" x14ac:dyDescent="0.2">
      <c r="A26" s="188">
        <v>24</v>
      </c>
      <c r="B26" s="103" t="str">
        <f t="shared" si="0"/>
        <v/>
      </c>
      <c r="C26" s="103" t="str">
        <f t="shared" si="1"/>
        <v/>
      </c>
      <c r="D26" s="189"/>
      <c r="E26" s="190"/>
      <c r="F26" s="191"/>
      <c r="G26" s="192"/>
      <c r="H26" s="191"/>
      <c r="I26" s="190"/>
      <c r="J26" s="190"/>
      <c r="K26" s="190"/>
      <c r="L26" s="190"/>
      <c r="M26" s="191"/>
      <c r="N26" s="191"/>
    </row>
    <row r="27" spans="1:14" ht="20.100000000000001" customHeight="1" x14ac:dyDescent="0.2">
      <c r="A27" s="188">
        <v>25</v>
      </c>
      <c r="B27" s="103" t="str">
        <f t="shared" si="0"/>
        <v/>
      </c>
      <c r="C27" s="103" t="str">
        <f t="shared" si="1"/>
        <v/>
      </c>
      <c r="D27" s="189"/>
      <c r="E27" s="190"/>
      <c r="F27" s="191"/>
      <c r="G27" s="192"/>
      <c r="H27" s="191"/>
      <c r="I27" s="190"/>
      <c r="J27" s="190"/>
      <c r="K27" s="190"/>
      <c r="L27" s="190"/>
      <c r="M27" s="191"/>
      <c r="N27" s="191"/>
    </row>
    <row r="28" spans="1:14" ht="20.100000000000001" customHeight="1" x14ac:dyDescent="0.2">
      <c r="A28" s="188">
        <v>26</v>
      </c>
      <c r="B28" s="103" t="str">
        <f t="shared" si="0"/>
        <v/>
      </c>
      <c r="C28" s="103" t="str">
        <f t="shared" si="1"/>
        <v/>
      </c>
      <c r="D28" s="189"/>
      <c r="E28" s="190"/>
      <c r="F28" s="191"/>
      <c r="G28" s="192"/>
      <c r="H28" s="191"/>
      <c r="I28" s="190"/>
      <c r="J28" s="190"/>
      <c r="K28" s="190"/>
      <c r="L28" s="190"/>
      <c r="M28" s="191"/>
      <c r="N28" s="191"/>
    </row>
    <row r="29" spans="1:14" ht="20.100000000000001" customHeight="1" x14ac:dyDescent="0.2">
      <c r="A29" s="188">
        <v>27</v>
      </c>
      <c r="B29" s="103" t="str">
        <f t="shared" si="0"/>
        <v/>
      </c>
      <c r="C29" s="103" t="str">
        <f t="shared" si="1"/>
        <v/>
      </c>
      <c r="D29" s="189"/>
      <c r="E29" s="190"/>
      <c r="F29" s="191"/>
      <c r="G29" s="192"/>
      <c r="H29" s="191"/>
      <c r="I29" s="190"/>
      <c r="J29" s="190"/>
      <c r="K29" s="190"/>
      <c r="L29" s="190"/>
      <c r="M29" s="191"/>
      <c r="N29" s="191"/>
    </row>
    <row r="30" spans="1:14" ht="20.100000000000001" customHeight="1" x14ac:dyDescent="0.2">
      <c r="A30" s="188">
        <v>28</v>
      </c>
      <c r="B30" s="103" t="str">
        <f t="shared" si="0"/>
        <v/>
      </c>
      <c r="C30" s="103" t="str">
        <f t="shared" si="1"/>
        <v/>
      </c>
      <c r="D30" s="189"/>
      <c r="E30" s="190"/>
      <c r="F30" s="191"/>
      <c r="G30" s="192"/>
      <c r="H30" s="191"/>
      <c r="I30" s="190"/>
      <c r="J30" s="190"/>
      <c r="K30" s="190"/>
      <c r="L30" s="190"/>
      <c r="M30" s="191"/>
      <c r="N30" s="191"/>
    </row>
    <row r="31" spans="1:14" ht="20.100000000000001" customHeight="1" x14ac:dyDescent="0.2">
      <c r="A31" s="188">
        <v>29</v>
      </c>
      <c r="B31" s="103" t="str">
        <f t="shared" si="0"/>
        <v/>
      </c>
      <c r="C31" s="103" t="str">
        <f t="shared" si="1"/>
        <v/>
      </c>
      <c r="D31" s="189"/>
      <c r="E31" s="190"/>
      <c r="F31" s="191"/>
      <c r="G31" s="192"/>
      <c r="H31" s="191"/>
      <c r="I31" s="190"/>
      <c r="J31" s="190"/>
      <c r="K31" s="190"/>
      <c r="L31" s="190"/>
      <c r="M31" s="191"/>
      <c r="N31" s="191"/>
    </row>
    <row r="32" spans="1:14" ht="20.100000000000001" customHeight="1" x14ac:dyDescent="0.2">
      <c r="A32" s="188">
        <v>30</v>
      </c>
      <c r="B32" s="103" t="str">
        <f t="shared" si="0"/>
        <v/>
      </c>
      <c r="C32" s="103" t="str">
        <f t="shared" si="1"/>
        <v/>
      </c>
      <c r="D32" s="189"/>
      <c r="E32" s="190"/>
      <c r="F32" s="191"/>
      <c r="G32" s="192"/>
      <c r="H32" s="191"/>
      <c r="I32" s="190"/>
      <c r="J32" s="190"/>
      <c r="K32" s="190"/>
      <c r="L32" s="190"/>
      <c r="M32" s="191"/>
      <c r="N32" s="191"/>
    </row>
    <row r="33" spans="1:14" ht="20.100000000000001" customHeight="1" x14ac:dyDescent="0.2">
      <c r="A33" s="188">
        <v>31</v>
      </c>
      <c r="B33" s="103" t="str">
        <f t="shared" si="0"/>
        <v/>
      </c>
      <c r="C33" s="103" t="str">
        <f t="shared" si="1"/>
        <v/>
      </c>
      <c r="D33" s="189"/>
      <c r="E33" s="190"/>
      <c r="F33" s="191"/>
      <c r="G33" s="192"/>
      <c r="H33" s="191"/>
      <c r="I33" s="190"/>
      <c r="J33" s="190"/>
      <c r="K33" s="190"/>
      <c r="L33" s="190"/>
      <c r="M33" s="191"/>
      <c r="N33" s="191"/>
    </row>
    <row r="34" spans="1:14" ht="20.100000000000001" customHeight="1" x14ac:dyDescent="0.2">
      <c r="A34" s="188">
        <v>32</v>
      </c>
      <c r="B34" s="103" t="str">
        <f t="shared" si="0"/>
        <v/>
      </c>
      <c r="C34" s="103" t="str">
        <f t="shared" si="1"/>
        <v/>
      </c>
      <c r="D34" s="189"/>
      <c r="E34" s="190"/>
      <c r="F34" s="191"/>
      <c r="G34" s="192"/>
      <c r="H34" s="191"/>
      <c r="I34" s="190"/>
      <c r="J34" s="190"/>
      <c r="K34" s="190"/>
      <c r="L34" s="190"/>
      <c r="M34" s="191"/>
      <c r="N34" s="191"/>
    </row>
    <row r="35" spans="1:14" ht="20.100000000000001" customHeight="1" x14ac:dyDescent="0.2">
      <c r="A35" s="188">
        <v>33</v>
      </c>
      <c r="B35" s="103" t="str">
        <f t="shared" si="0"/>
        <v/>
      </c>
      <c r="C35" s="103" t="str">
        <f t="shared" si="1"/>
        <v/>
      </c>
      <c r="D35" s="189"/>
      <c r="E35" s="190"/>
      <c r="F35" s="191"/>
      <c r="G35" s="192"/>
      <c r="H35" s="191"/>
      <c r="I35" s="190"/>
      <c r="J35" s="190"/>
      <c r="K35" s="190"/>
      <c r="L35" s="190"/>
      <c r="M35" s="191"/>
      <c r="N35" s="191"/>
    </row>
    <row r="36" spans="1:14" ht="20.100000000000001" customHeight="1" x14ac:dyDescent="0.2">
      <c r="A36" s="188">
        <v>34</v>
      </c>
      <c r="B36" s="103" t="str">
        <f t="shared" si="0"/>
        <v/>
      </c>
      <c r="C36" s="103" t="str">
        <f t="shared" si="1"/>
        <v/>
      </c>
      <c r="D36" s="189"/>
      <c r="E36" s="190"/>
      <c r="F36" s="191"/>
      <c r="G36" s="192"/>
      <c r="H36" s="191"/>
      <c r="I36" s="190"/>
      <c r="J36" s="190"/>
      <c r="K36" s="190"/>
      <c r="L36" s="190"/>
      <c r="M36" s="191"/>
      <c r="N36" s="191"/>
    </row>
    <row r="37" spans="1:14" ht="20.100000000000001" customHeight="1" x14ac:dyDescent="0.2">
      <c r="A37" s="188">
        <v>35</v>
      </c>
      <c r="B37" s="103" t="str">
        <f t="shared" si="0"/>
        <v/>
      </c>
      <c r="C37" s="103" t="str">
        <f t="shared" si="1"/>
        <v/>
      </c>
      <c r="D37" s="189"/>
      <c r="E37" s="190"/>
      <c r="F37" s="191"/>
      <c r="G37" s="192"/>
      <c r="H37" s="191"/>
      <c r="I37" s="190"/>
      <c r="J37" s="190"/>
      <c r="K37" s="190"/>
      <c r="L37" s="190"/>
      <c r="M37" s="191"/>
      <c r="N37" s="191"/>
    </row>
    <row r="38" spans="1:14" ht="20.100000000000001" customHeight="1" x14ac:dyDescent="0.2">
      <c r="A38" s="188">
        <v>36</v>
      </c>
      <c r="B38" s="103" t="str">
        <f t="shared" si="0"/>
        <v/>
      </c>
      <c r="C38" s="103" t="str">
        <f t="shared" si="1"/>
        <v/>
      </c>
      <c r="D38" s="189"/>
      <c r="E38" s="190"/>
      <c r="F38" s="191"/>
      <c r="G38" s="192"/>
      <c r="H38" s="191"/>
      <c r="I38" s="190"/>
      <c r="J38" s="190"/>
      <c r="K38" s="190"/>
      <c r="L38" s="190"/>
      <c r="M38" s="191"/>
      <c r="N38" s="191"/>
    </row>
    <row r="39" spans="1:14" ht="20.100000000000001" customHeight="1" x14ac:dyDescent="0.2">
      <c r="A39" s="188">
        <v>37</v>
      </c>
      <c r="B39" s="103" t="str">
        <f t="shared" si="0"/>
        <v/>
      </c>
      <c r="C39" s="103" t="str">
        <f t="shared" si="1"/>
        <v/>
      </c>
      <c r="D39" s="189"/>
      <c r="E39" s="190"/>
      <c r="F39" s="191"/>
      <c r="G39" s="192"/>
      <c r="H39" s="191"/>
      <c r="I39" s="190"/>
      <c r="J39" s="190"/>
      <c r="K39" s="190"/>
      <c r="L39" s="190"/>
      <c r="M39" s="191"/>
      <c r="N39" s="191"/>
    </row>
    <row r="40" spans="1:14" ht="20.100000000000001" customHeight="1" x14ac:dyDescent="0.2">
      <c r="A40" s="188">
        <v>38</v>
      </c>
      <c r="B40" s="103" t="str">
        <f t="shared" si="0"/>
        <v/>
      </c>
      <c r="C40" s="103" t="str">
        <f t="shared" si="1"/>
        <v/>
      </c>
      <c r="D40" s="189"/>
      <c r="E40" s="190"/>
      <c r="F40" s="191"/>
      <c r="G40" s="192"/>
      <c r="H40" s="191"/>
      <c r="I40" s="190"/>
      <c r="J40" s="190"/>
      <c r="K40" s="190"/>
      <c r="L40" s="190"/>
      <c r="M40" s="191"/>
      <c r="N40" s="191"/>
    </row>
    <row r="41" spans="1:14" ht="20.100000000000001" customHeight="1" x14ac:dyDescent="0.2">
      <c r="A41" s="188">
        <v>39</v>
      </c>
      <c r="B41" s="103" t="str">
        <f t="shared" si="0"/>
        <v/>
      </c>
      <c r="C41" s="103" t="str">
        <f t="shared" si="1"/>
        <v/>
      </c>
      <c r="D41" s="189"/>
      <c r="E41" s="190"/>
      <c r="F41" s="191"/>
      <c r="G41" s="192"/>
      <c r="H41" s="191"/>
      <c r="I41" s="190"/>
      <c r="J41" s="190"/>
      <c r="K41" s="190"/>
      <c r="L41" s="190"/>
      <c r="M41" s="191"/>
      <c r="N41" s="191"/>
    </row>
    <row r="42" spans="1:14" ht="20.100000000000001" customHeight="1" x14ac:dyDescent="0.2">
      <c r="A42" s="188">
        <v>40</v>
      </c>
      <c r="B42" s="103" t="str">
        <f t="shared" si="0"/>
        <v/>
      </c>
      <c r="C42" s="103" t="str">
        <f t="shared" si="1"/>
        <v/>
      </c>
      <c r="D42" s="189"/>
      <c r="E42" s="190"/>
      <c r="F42" s="191"/>
      <c r="G42" s="192"/>
      <c r="H42" s="191"/>
      <c r="I42" s="190"/>
      <c r="J42" s="190"/>
      <c r="K42" s="190"/>
      <c r="L42" s="190"/>
      <c r="M42" s="191"/>
      <c r="N42" s="191"/>
    </row>
    <row r="43" spans="1:14" ht="20.100000000000001" customHeight="1" x14ac:dyDescent="0.2">
      <c r="A43" s="188">
        <v>41</v>
      </c>
      <c r="B43" s="103" t="str">
        <f t="shared" si="0"/>
        <v/>
      </c>
      <c r="C43" s="103" t="str">
        <f t="shared" si="1"/>
        <v/>
      </c>
      <c r="D43" s="189"/>
      <c r="E43" s="190"/>
      <c r="F43" s="191"/>
      <c r="G43" s="192"/>
      <c r="H43" s="191"/>
      <c r="I43" s="190"/>
      <c r="J43" s="190"/>
      <c r="K43" s="190"/>
      <c r="L43" s="190"/>
      <c r="M43" s="191"/>
      <c r="N43" s="191"/>
    </row>
    <row r="44" spans="1:14" ht="20.100000000000001" customHeight="1" x14ac:dyDescent="0.2">
      <c r="A44" s="188">
        <v>42</v>
      </c>
      <c r="B44" s="103" t="str">
        <f t="shared" si="0"/>
        <v/>
      </c>
      <c r="C44" s="103" t="str">
        <f t="shared" si="1"/>
        <v/>
      </c>
      <c r="D44" s="189"/>
      <c r="E44" s="190"/>
      <c r="F44" s="191"/>
      <c r="G44" s="192"/>
      <c r="H44" s="191"/>
      <c r="I44" s="190"/>
      <c r="J44" s="190"/>
      <c r="K44" s="190"/>
      <c r="L44" s="190"/>
      <c r="M44" s="191"/>
      <c r="N44" s="191"/>
    </row>
    <row r="45" spans="1:14" ht="20.100000000000001" customHeight="1" x14ac:dyDescent="0.2">
      <c r="A45" s="188">
        <v>43</v>
      </c>
      <c r="B45" s="103" t="str">
        <f t="shared" si="0"/>
        <v/>
      </c>
      <c r="C45" s="103" t="str">
        <f t="shared" si="1"/>
        <v/>
      </c>
      <c r="D45" s="189"/>
      <c r="E45" s="190"/>
      <c r="F45" s="191"/>
      <c r="G45" s="192"/>
      <c r="H45" s="191"/>
      <c r="I45" s="190"/>
      <c r="J45" s="190"/>
      <c r="K45" s="190"/>
      <c r="L45" s="190"/>
      <c r="M45" s="191"/>
      <c r="N45" s="191"/>
    </row>
    <row r="46" spans="1:14" ht="20.100000000000001" customHeight="1" x14ac:dyDescent="0.2">
      <c r="A46" s="188">
        <v>44</v>
      </c>
      <c r="B46" s="103" t="str">
        <f t="shared" si="0"/>
        <v/>
      </c>
      <c r="C46" s="103" t="str">
        <f t="shared" si="1"/>
        <v/>
      </c>
      <c r="D46" s="189"/>
      <c r="E46" s="190"/>
      <c r="F46" s="191"/>
      <c r="G46" s="192"/>
      <c r="H46" s="191"/>
      <c r="I46" s="190"/>
      <c r="J46" s="190"/>
      <c r="K46" s="190"/>
      <c r="L46" s="190"/>
      <c r="M46" s="191"/>
      <c r="N46" s="191"/>
    </row>
    <row r="47" spans="1:14" ht="20.100000000000001" customHeight="1" x14ac:dyDescent="0.2">
      <c r="A47" s="188">
        <v>45</v>
      </c>
      <c r="B47" s="103" t="str">
        <f t="shared" si="0"/>
        <v/>
      </c>
      <c r="C47" s="103" t="str">
        <f t="shared" si="1"/>
        <v/>
      </c>
      <c r="D47" s="189"/>
      <c r="E47" s="190"/>
      <c r="F47" s="191"/>
      <c r="G47" s="192"/>
      <c r="H47" s="191"/>
      <c r="I47" s="190"/>
      <c r="J47" s="190"/>
      <c r="K47" s="190"/>
      <c r="L47" s="190"/>
      <c r="M47" s="191"/>
      <c r="N47" s="191"/>
    </row>
    <row r="48" spans="1:14" ht="20.100000000000001" customHeight="1" x14ac:dyDescent="0.2">
      <c r="A48" s="188">
        <v>46</v>
      </c>
      <c r="B48" s="103" t="str">
        <f t="shared" si="0"/>
        <v/>
      </c>
      <c r="C48" s="103" t="str">
        <f t="shared" si="1"/>
        <v/>
      </c>
      <c r="D48" s="189"/>
      <c r="E48" s="190"/>
      <c r="F48" s="191"/>
      <c r="G48" s="192"/>
      <c r="H48" s="191"/>
      <c r="I48" s="190"/>
      <c r="J48" s="190"/>
      <c r="K48" s="190"/>
      <c r="L48" s="190"/>
      <c r="M48" s="191"/>
      <c r="N48" s="191"/>
    </row>
    <row r="49" spans="1:14" ht="20.100000000000001" customHeight="1" x14ac:dyDescent="0.2">
      <c r="A49" s="188">
        <v>47</v>
      </c>
      <c r="B49" s="103" t="str">
        <f t="shared" si="0"/>
        <v/>
      </c>
      <c r="C49" s="103" t="str">
        <f t="shared" si="1"/>
        <v/>
      </c>
      <c r="D49" s="189"/>
      <c r="E49" s="190"/>
      <c r="F49" s="191"/>
      <c r="G49" s="192"/>
      <c r="H49" s="191"/>
      <c r="I49" s="190"/>
      <c r="J49" s="190"/>
      <c r="K49" s="190"/>
      <c r="L49" s="190"/>
      <c r="M49" s="191"/>
      <c r="N49" s="191"/>
    </row>
    <row r="50" spans="1:14" ht="20.100000000000001" customHeight="1" x14ac:dyDescent="0.2">
      <c r="A50" s="188">
        <v>48</v>
      </c>
      <c r="B50" s="103" t="str">
        <f t="shared" si="0"/>
        <v/>
      </c>
      <c r="C50" s="103" t="str">
        <f t="shared" si="1"/>
        <v/>
      </c>
      <c r="D50" s="189"/>
      <c r="E50" s="190"/>
      <c r="F50" s="191"/>
      <c r="G50" s="192"/>
      <c r="H50" s="191"/>
      <c r="I50" s="190"/>
      <c r="J50" s="190"/>
      <c r="K50" s="190"/>
      <c r="L50" s="190"/>
      <c r="M50" s="191"/>
      <c r="N50" s="191"/>
    </row>
    <row r="51" spans="1:14" ht="20.100000000000001" customHeight="1" x14ac:dyDescent="0.2">
      <c r="A51" s="188">
        <v>49</v>
      </c>
      <c r="B51" s="103" t="str">
        <f t="shared" si="0"/>
        <v/>
      </c>
      <c r="C51" s="103" t="str">
        <f t="shared" si="1"/>
        <v/>
      </c>
      <c r="D51" s="189"/>
      <c r="E51" s="190"/>
      <c r="F51" s="191"/>
      <c r="G51" s="192"/>
      <c r="H51" s="191"/>
      <c r="I51" s="190"/>
      <c r="J51" s="190"/>
      <c r="K51" s="190"/>
      <c r="L51" s="190"/>
      <c r="M51" s="191"/>
      <c r="N51" s="191"/>
    </row>
    <row r="52" spans="1:14" ht="20.100000000000001" customHeight="1" x14ac:dyDescent="0.2">
      <c r="A52" s="188">
        <v>50</v>
      </c>
      <c r="B52" s="103" t="str">
        <f t="shared" si="0"/>
        <v/>
      </c>
      <c r="C52" s="103" t="str">
        <f t="shared" si="1"/>
        <v/>
      </c>
      <c r="D52" s="189"/>
      <c r="E52" s="190"/>
      <c r="F52" s="191"/>
      <c r="G52" s="192"/>
      <c r="H52" s="191"/>
      <c r="I52" s="190"/>
      <c r="J52" s="190"/>
      <c r="K52" s="190"/>
      <c r="L52" s="190"/>
      <c r="M52" s="191"/>
      <c r="N52" s="191"/>
    </row>
    <row r="53" spans="1:14" ht="20.100000000000001" customHeight="1" x14ac:dyDescent="0.2">
      <c r="A53" s="188">
        <v>51</v>
      </c>
      <c r="B53" s="103" t="str">
        <f t="shared" si="0"/>
        <v/>
      </c>
      <c r="C53" s="103" t="str">
        <f t="shared" si="1"/>
        <v/>
      </c>
      <c r="D53" s="189"/>
      <c r="E53" s="190"/>
      <c r="F53" s="191"/>
      <c r="G53" s="192"/>
      <c r="H53" s="191"/>
      <c r="I53" s="190"/>
      <c r="J53" s="190"/>
      <c r="K53" s="190"/>
      <c r="L53" s="190"/>
      <c r="M53" s="191"/>
      <c r="N53" s="191"/>
    </row>
    <row r="54" spans="1:14" ht="20.100000000000001" customHeight="1" x14ac:dyDescent="0.2">
      <c r="A54" s="188">
        <v>52</v>
      </c>
      <c r="B54" s="103" t="str">
        <f t="shared" si="0"/>
        <v/>
      </c>
      <c r="C54" s="103" t="str">
        <f t="shared" si="1"/>
        <v/>
      </c>
      <c r="D54" s="189"/>
      <c r="E54" s="190"/>
      <c r="F54" s="191"/>
      <c r="G54" s="192"/>
      <c r="H54" s="191"/>
      <c r="I54" s="190"/>
      <c r="J54" s="190"/>
      <c r="K54" s="190"/>
      <c r="L54" s="190"/>
      <c r="M54" s="191"/>
      <c r="N54" s="191"/>
    </row>
    <row r="55" spans="1:14" ht="20.100000000000001" customHeight="1" x14ac:dyDescent="0.2">
      <c r="A55" s="188">
        <v>53</v>
      </c>
      <c r="B55" s="103" t="str">
        <f t="shared" si="0"/>
        <v/>
      </c>
      <c r="C55" s="103" t="str">
        <f t="shared" si="1"/>
        <v/>
      </c>
      <c r="D55" s="189"/>
      <c r="E55" s="190"/>
      <c r="F55" s="191"/>
      <c r="G55" s="192"/>
      <c r="H55" s="191"/>
      <c r="I55" s="190"/>
      <c r="J55" s="190"/>
      <c r="K55" s="190"/>
      <c r="L55" s="190"/>
      <c r="M55" s="191"/>
      <c r="N55" s="191"/>
    </row>
    <row r="56" spans="1:14" ht="20.100000000000001" customHeight="1" x14ac:dyDescent="0.2">
      <c r="A56" s="188">
        <v>54</v>
      </c>
      <c r="B56" s="103" t="str">
        <f t="shared" si="0"/>
        <v/>
      </c>
      <c r="C56" s="103" t="str">
        <f t="shared" si="1"/>
        <v/>
      </c>
      <c r="D56" s="189"/>
      <c r="E56" s="190"/>
      <c r="F56" s="191"/>
      <c r="G56" s="192"/>
      <c r="H56" s="191"/>
      <c r="I56" s="190"/>
      <c r="J56" s="190"/>
      <c r="K56" s="190"/>
      <c r="L56" s="190"/>
      <c r="M56" s="191"/>
      <c r="N56" s="191"/>
    </row>
    <row r="57" spans="1:14" ht="20.100000000000001" customHeight="1" x14ac:dyDescent="0.2">
      <c r="A57" s="188">
        <v>55</v>
      </c>
      <c r="B57" s="103" t="str">
        <f t="shared" si="0"/>
        <v/>
      </c>
      <c r="C57" s="103" t="str">
        <f t="shared" si="1"/>
        <v/>
      </c>
      <c r="D57" s="189"/>
      <c r="E57" s="190"/>
      <c r="F57" s="191"/>
      <c r="G57" s="192"/>
      <c r="H57" s="191"/>
      <c r="I57" s="190"/>
      <c r="J57" s="190"/>
      <c r="K57" s="190"/>
      <c r="L57" s="190"/>
      <c r="M57" s="191"/>
      <c r="N57" s="191"/>
    </row>
    <row r="58" spans="1:14" ht="20.100000000000001" customHeight="1" x14ac:dyDescent="0.2">
      <c r="A58" s="188">
        <v>56</v>
      </c>
      <c r="B58" s="103" t="str">
        <f t="shared" si="0"/>
        <v/>
      </c>
      <c r="C58" s="103" t="str">
        <f t="shared" si="1"/>
        <v/>
      </c>
      <c r="D58" s="189"/>
      <c r="E58" s="190"/>
      <c r="F58" s="191"/>
      <c r="G58" s="192"/>
      <c r="H58" s="191"/>
      <c r="I58" s="190"/>
      <c r="J58" s="190"/>
      <c r="K58" s="190"/>
      <c r="L58" s="190"/>
      <c r="M58" s="191"/>
      <c r="N58" s="191"/>
    </row>
    <row r="59" spans="1:14" ht="20.100000000000001" customHeight="1" x14ac:dyDescent="0.2">
      <c r="A59" s="188">
        <v>57</v>
      </c>
      <c r="B59" s="103" t="str">
        <f t="shared" si="0"/>
        <v/>
      </c>
      <c r="C59" s="103" t="str">
        <f t="shared" si="1"/>
        <v/>
      </c>
      <c r="D59" s="189"/>
      <c r="E59" s="190"/>
      <c r="F59" s="191"/>
      <c r="G59" s="192"/>
      <c r="H59" s="191"/>
      <c r="I59" s="190"/>
      <c r="J59" s="190"/>
      <c r="K59" s="190"/>
      <c r="L59" s="190"/>
      <c r="M59" s="191"/>
      <c r="N59" s="191"/>
    </row>
    <row r="60" spans="1:14" ht="20.100000000000001" customHeight="1" x14ac:dyDescent="0.2">
      <c r="A60" s="188">
        <v>58</v>
      </c>
      <c r="B60" s="103" t="str">
        <f t="shared" si="0"/>
        <v/>
      </c>
      <c r="C60" s="103" t="str">
        <f t="shared" si="1"/>
        <v/>
      </c>
      <c r="D60" s="189"/>
      <c r="E60" s="190"/>
      <c r="F60" s="191"/>
      <c r="G60" s="192"/>
      <c r="H60" s="191"/>
      <c r="I60" s="190"/>
      <c r="J60" s="190"/>
      <c r="K60" s="190"/>
      <c r="L60" s="190"/>
      <c r="M60" s="191"/>
      <c r="N60" s="191"/>
    </row>
    <row r="61" spans="1:14" ht="20.100000000000001" customHeight="1" x14ac:dyDescent="0.2">
      <c r="A61" s="188">
        <v>59</v>
      </c>
      <c r="B61" s="103" t="str">
        <f t="shared" si="0"/>
        <v/>
      </c>
      <c r="C61" s="103" t="str">
        <f t="shared" si="1"/>
        <v/>
      </c>
      <c r="D61" s="189"/>
      <c r="E61" s="190"/>
      <c r="F61" s="191"/>
      <c r="G61" s="192"/>
      <c r="H61" s="191"/>
      <c r="I61" s="190"/>
      <c r="J61" s="190"/>
      <c r="K61" s="190"/>
      <c r="L61" s="190"/>
      <c r="M61" s="191"/>
      <c r="N61" s="191"/>
    </row>
    <row r="62" spans="1:14" ht="20.100000000000001" customHeight="1" x14ac:dyDescent="0.2">
      <c r="A62" s="188">
        <v>60</v>
      </c>
      <c r="B62" s="103" t="str">
        <f t="shared" si="0"/>
        <v/>
      </c>
      <c r="C62" s="103" t="str">
        <f t="shared" si="1"/>
        <v/>
      </c>
      <c r="D62" s="189"/>
      <c r="E62" s="190"/>
      <c r="F62" s="191"/>
      <c r="G62" s="192"/>
      <c r="H62" s="191"/>
      <c r="I62" s="190"/>
      <c r="J62" s="190"/>
      <c r="K62" s="190"/>
      <c r="L62" s="190"/>
      <c r="M62" s="191"/>
      <c r="N62" s="191"/>
    </row>
    <row r="63" spans="1:14" ht="20.100000000000001" customHeight="1" x14ac:dyDescent="0.2">
      <c r="A63" s="188">
        <v>61</v>
      </c>
      <c r="B63" s="103" t="str">
        <f t="shared" si="0"/>
        <v/>
      </c>
      <c r="C63" s="103" t="str">
        <f t="shared" si="1"/>
        <v/>
      </c>
      <c r="D63" s="189"/>
      <c r="E63" s="190"/>
      <c r="F63" s="191"/>
      <c r="G63" s="192"/>
      <c r="H63" s="191"/>
      <c r="I63" s="190"/>
      <c r="J63" s="190"/>
      <c r="K63" s="190"/>
      <c r="L63" s="190"/>
      <c r="M63" s="191"/>
      <c r="N63" s="191"/>
    </row>
    <row r="64" spans="1:14" ht="20.100000000000001" customHeight="1" x14ac:dyDescent="0.2">
      <c r="A64" s="188">
        <v>62</v>
      </c>
      <c r="B64" s="103" t="str">
        <f t="shared" si="0"/>
        <v/>
      </c>
      <c r="C64" s="103" t="str">
        <f t="shared" si="1"/>
        <v/>
      </c>
      <c r="D64" s="189"/>
      <c r="E64" s="190"/>
      <c r="F64" s="191"/>
      <c r="G64" s="192"/>
      <c r="H64" s="191"/>
      <c r="I64" s="190"/>
      <c r="J64" s="190"/>
      <c r="K64" s="190"/>
      <c r="L64" s="190"/>
      <c r="M64" s="191"/>
      <c r="N64" s="191"/>
    </row>
    <row r="65" spans="1:14" ht="20.100000000000001" customHeight="1" x14ac:dyDescent="0.2">
      <c r="A65" s="188">
        <v>63</v>
      </c>
      <c r="B65" s="103" t="str">
        <f t="shared" si="0"/>
        <v/>
      </c>
      <c r="C65" s="103" t="str">
        <f t="shared" si="1"/>
        <v/>
      </c>
      <c r="D65" s="189"/>
      <c r="E65" s="190"/>
      <c r="F65" s="191"/>
      <c r="G65" s="192"/>
      <c r="H65" s="191"/>
      <c r="I65" s="190"/>
      <c r="J65" s="190"/>
      <c r="K65" s="190"/>
      <c r="L65" s="190"/>
      <c r="M65" s="191"/>
      <c r="N65" s="191"/>
    </row>
    <row r="66" spans="1:14" ht="20.100000000000001" customHeight="1" x14ac:dyDescent="0.2">
      <c r="A66" s="188">
        <v>64</v>
      </c>
      <c r="B66" s="103" t="str">
        <f t="shared" si="0"/>
        <v/>
      </c>
      <c r="C66" s="103" t="str">
        <f t="shared" si="1"/>
        <v/>
      </c>
      <c r="D66" s="189"/>
      <c r="E66" s="190"/>
      <c r="F66" s="191"/>
      <c r="G66" s="192"/>
      <c r="H66" s="191"/>
      <c r="I66" s="190"/>
      <c r="J66" s="190"/>
      <c r="K66" s="190"/>
      <c r="L66" s="190"/>
      <c r="M66" s="191"/>
      <c r="N66" s="191"/>
    </row>
    <row r="67" spans="1:14" ht="20.100000000000001" customHeight="1" x14ac:dyDescent="0.2">
      <c r="A67" s="188">
        <v>65</v>
      </c>
      <c r="B67" s="103" t="str">
        <f t="shared" si="0"/>
        <v/>
      </c>
      <c r="C67" s="103" t="str">
        <f t="shared" si="1"/>
        <v/>
      </c>
      <c r="D67" s="189"/>
      <c r="E67" s="190"/>
      <c r="F67" s="191"/>
      <c r="G67" s="192"/>
      <c r="H67" s="191"/>
      <c r="I67" s="190"/>
      <c r="J67" s="190"/>
      <c r="K67" s="190"/>
      <c r="L67" s="190"/>
      <c r="M67" s="191"/>
      <c r="N67" s="191"/>
    </row>
    <row r="68" spans="1:14" ht="20.100000000000001" customHeight="1" x14ac:dyDescent="0.2">
      <c r="A68" s="188">
        <v>66</v>
      </c>
      <c r="B68" s="103" t="str">
        <f t="shared" ref="B68:B131" si="2">IF(D68&lt;&gt;"",YEAR(D68),"")</f>
        <v/>
      </c>
      <c r="C68" s="103" t="str">
        <f t="shared" ref="C68:C131" si="3">IF(D68&lt;&gt;"",MONTH(D68),"")</f>
        <v/>
      </c>
      <c r="D68" s="189"/>
      <c r="E68" s="190"/>
      <c r="F68" s="191"/>
      <c r="G68" s="192"/>
      <c r="H68" s="191"/>
      <c r="I68" s="190"/>
      <c r="J68" s="190"/>
      <c r="K68" s="190"/>
      <c r="L68" s="190"/>
      <c r="M68" s="191"/>
      <c r="N68" s="191"/>
    </row>
    <row r="69" spans="1:14" ht="20.100000000000001" customHeight="1" x14ac:dyDescent="0.2">
      <c r="A69" s="188">
        <v>67</v>
      </c>
      <c r="B69" s="103" t="str">
        <f t="shared" si="2"/>
        <v/>
      </c>
      <c r="C69" s="103" t="str">
        <f t="shared" si="3"/>
        <v/>
      </c>
      <c r="D69" s="189"/>
      <c r="E69" s="190"/>
      <c r="F69" s="191"/>
      <c r="G69" s="192"/>
      <c r="H69" s="191"/>
      <c r="I69" s="190"/>
      <c r="J69" s="190"/>
      <c r="K69" s="190"/>
      <c r="L69" s="190"/>
      <c r="M69" s="191"/>
      <c r="N69" s="191"/>
    </row>
    <row r="70" spans="1:14" ht="20.100000000000001" customHeight="1" x14ac:dyDescent="0.2">
      <c r="A70" s="188">
        <v>68</v>
      </c>
      <c r="B70" s="103" t="str">
        <f t="shared" si="2"/>
        <v/>
      </c>
      <c r="C70" s="103" t="str">
        <f t="shared" si="3"/>
        <v/>
      </c>
      <c r="D70" s="189"/>
      <c r="E70" s="190"/>
      <c r="F70" s="191"/>
      <c r="G70" s="192"/>
      <c r="H70" s="191"/>
      <c r="I70" s="190"/>
      <c r="J70" s="190"/>
      <c r="K70" s="190"/>
      <c r="L70" s="190"/>
      <c r="M70" s="191"/>
      <c r="N70" s="191"/>
    </row>
    <row r="71" spans="1:14" ht="20.100000000000001" customHeight="1" x14ac:dyDescent="0.2">
      <c r="A71" s="188">
        <v>69</v>
      </c>
      <c r="B71" s="103" t="str">
        <f t="shared" si="2"/>
        <v/>
      </c>
      <c r="C71" s="103" t="str">
        <f t="shared" si="3"/>
        <v/>
      </c>
      <c r="D71" s="189"/>
      <c r="E71" s="190"/>
      <c r="F71" s="191"/>
      <c r="G71" s="192"/>
      <c r="H71" s="191"/>
      <c r="I71" s="190"/>
      <c r="J71" s="190"/>
      <c r="K71" s="190"/>
      <c r="L71" s="190"/>
      <c r="M71" s="191"/>
      <c r="N71" s="191"/>
    </row>
    <row r="72" spans="1:14" ht="20.100000000000001" customHeight="1" x14ac:dyDescent="0.2">
      <c r="A72" s="188">
        <v>70</v>
      </c>
      <c r="B72" s="103" t="str">
        <f t="shared" si="2"/>
        <v/>
      </c>
      <c r="C72" s="103" t="str">
        <f t="shared" si="3"/>
        <v/>
      </c>
      <c r="D72" s="189"/>
      <c r="E72" s="190"/>
      <c r="F72" s="191"/>
      <c r="G72" s="192"/>
      <c r="H72" s="191"/>
      <c r="I72" s="190"/>
      <c r="J72" s="190"/>
      <c r="K72" s="190"/>
      <c r="L72" s="190"/>
      <c r="M72" s="191"/>
      <c r="N72" s="191"/>
    </row>
    <row r="73" spans="1:14" ht="20.100000000000001" customHeight="1" x14ac:dyDescent="0.2">
      <c r="A73" s="188">
        <v>71</v>
      </c>
      <c r="B73" s="103" t="str">
        <f t="shared" si="2"/>
        <v/>
      </c>
      <c r="C73" s="103" t="str">
        <f t="shared" si="3"/>
        <v/>
      </c>
      <c r="D73" s="189"/>
      <c r="E73" s="190"/>
      <c r="F73" s="191"/>
      <c r="G73" s="192"/>
      <c r="H73" s="191"/>
      <c r="I73" s="190"/>
      <c r="J73" s="190"/>
      <c r="K73" s="190"/>
      <c r="L73" s="190"/>
      <c r="M73" s="191"/>
      <c r="N73" s="191"/>
    </row>
    <row r="74" spans="1:14" ht="20.100000000000001" customHeight="1" x14ac:dyDescent="0.2">
      <c r="A74" s="188">
        <v>72</v>
      </c>
      <c r="B74" s="103" t="str">
        <f t="shared" si="2"/>
        <v/>
      </c>
      <c r="C74" s="103" t="str">
        <f t="shared" si="3"/>
        <v/>
      </c>
      <c r="D74" s="189"/>
      <c r="E74" s="190"/>
      <c r="F74" s="191"/>
      <c r="G74" s="192"/>
      <c r="H74" s="191"/>
      <c r="I74" s="190"/>
      <c r="J74" s="190"/>
      <c r="K74" s="190"/>
      <c r="L74" s="190"/>
      <c r="M74" s="191"/>
      <c r="N74" s="191"/>
    </row>
    <row r="75" spans="1:14" ht="20.100000000000001" customHeight="1" x14ac:dyDescent="0.2">
      <c r="A75" s="188">
        <v>73</v>
      </c>
      <c r="B75" s="103" t="str">
        <f t="shared" si="2"/>
        <v/>
      </c>
      <c r="C75" s="103" t="str">
        <f t="shared" si="3"/>
        <v/>
      </c>
      <c r="D75" s="189"/>
      <c r="E75" s="190"/>
      <c r="F75" s="191"/>
      <c r="G75" s="192"/>
      <c r="H75" s="191"/>
      <c r="I75" s="190"/>
      <c r="J75" s="190"/>
      <c r="K75" s="190"/>
      <c r="L75" s="190"/>
      <c r="M75" s="191"/>
      <c r="N75" s="191"/>
    </row>
    <row r="76" spans="1:14" ht="20.100000000000001" customHeight="1" x14ac:dyDescent="0.2">
      <c r="A76" s="188">
        <v>74</v>
      </c>
      <c r="B76" s="103" t="str">
        <f t="shared" si="2"/>
        <v/>
      </c>
      <c r="C76" s="103" t="str">
        <f t="shared" si="3"/>
        <v/>
      </c>
      <c r="D76" s="189"/>
      <c r="E76" s="190"/>
      <c r="F76" s="191"/>
      <c r="G76" s="192"/>
      <c r="H76" s="191"/>
      <c r="I76" s="190"/>
      <c r="J76" s="190"/>
      <c r="K76" s="190"/>
      <c r="L76" s="190"/>
      <c r="M76" s="191"/>
      <c r="N76" s="191"/>
    </row>
    <row r="77" spans="1:14" ht="20.100000000000001" customHeight="1" x14ac:dyDescent="0.2">
      <c r="A77" s="188">
        <v>75</v>
      </c>
      <c r="B77" s="103" t="str">
        <f t="shared" si="2"/>
        <v/>
      </c>
      <c r="C77" s="103" t="str">
        <f t="shared" si="3"/>
        <v/>
      </c>
      <c r="D77" s="189"/>
      <c r="E77" s="190"/>
      <c r="F77" s="191"/>
      <c r="G77" s="192"/>
      <c r="H77" s="191"/>
      <c r="I77" s="190"/>
      <c r="J77" s="190"/>
      <c r="K77" s="190"/>
      <c r="L77" s="190"/>
      <c r="M77" s="191"/>
      <c r="N77" s="191"/>
    </row>
    <row r="78" spans="1:14" ht="20.100000000000001" customHeight="1" x14ac:dyDescent="0.2">
      <c r="A78" s="188">
        <v>76</v>
      </c>
      <c r="B78" s="103" t="str">
        <f t="shared" si="2"/>
        <v/>
      </c>
      <c r="C78" s="103" t="str">
        <f t="shared" si="3"/>
        <v/>
      </c>
      <c r="D78" s="189"/>
      <c r="E78" s="190"/>
      <c r="F78" s="191"/>
      <c r="G78" s="192"/>
      <c r="H78" s="191"/>
      <c r="I78" s="190"/>
      <c r="J78" s="190"/>
      <c r="K78" s="190"/>
      <c r="L78" s="190"/>
      <c r="M78" s="191"/>
      <c r="N78" s="191"/>
    </row>
    <row r="79" spans="1:14" ht="20.100000000000001" customHeight="1" x14ac:dyDescent="0.2">
      <c r="A79" s="188">
        <v>77</v>
      </c>
      <c r="B79" s="103" t="str">
        <f t="shared" si="2"/>
        <v/>
      </c>
      <c r="C79" s="103" t="str">
        <f t="shared" si="3"/>
        <v/>
      </c>
      <c r="D79" s="189"/>
      <c r="E79" s="190"/>
      <c r="F79" s="191"/>
      <c r="G79" s="192"/>
      <c r="H79" s="191"/>
      <c r="I79" s="190"/>
      <c r="J79" s="190"/>
      <c r="K79" s="190"/>
      <c r="L79" s="190"/>
      <c r="M79" s="191"/>
      <c r="N79" s="191"/>
    </row>
    <row r="80" spans="1:14" ht="20.100000000000001" customHeight="1" x14ac:dyDescent="0.2">
      <c r="A80" s="188">
        <v>78</v>
      </c>
      <c r="B80" s="103" t="str">
        <f t="shared" si="2"/>
        <v/>
      </c>
      <c r="C80" s="103" t="str">
        <f t="shared" si="3"/>
        <v/>
      </c>
      <c r="D80" s="189"/>
      <c r="E80" s="190"/>
      <c r="F80" s="191"/>
      <c r="G80" s="192"/>
      <c r="H80" s="191"/>
      <c r="I80" s="190"/>
      <c r="J80" s="190"/>
      <c r="K80" s="190"/>
      <c r="L80" s="190"/>
      <c r="M80" s="191"/>
      <c r="N80" s="191"/>
    </row>
    <row r="81" spans="1:14" ht="20.100000000000001" customHeight="1" x14ac:dyDescent="0.2">
      <c r="A81" s="188">
        <v>79</v>
      </c>
      <c r="B81" s="103" t="str">
        <f t="shared" si="2"/>
        <v/>
      </c>
      <c r="C81" s="103" t="str">
        <f t="shared" si="3"/>
        <v/>
      </c>
      <c r="D81" s="189"/>
      <c r="E81" s="190"/>
      <c r="F81" s="191"/>
      <c r="G81" s="192"/>
      <c r="H81" s="191"/>
      <c r="I81" s="190"/>
      <c r="J81" s="190"/>
      <c r="K81" s="190"/>
      <c r="L81" s="190"/>
      <c r="M81" s="191"/>
      <c r="N81" s="191"/>
    </row>
    <row r="82" spans="1:14" ht="20.100000000000001" customHeight="1" x14ac:dyDescent="0.2">
      <c r="A82" s="188">
        <v>80</v>
      </c>
      <c r="B82" s="103" t="str">
        <f t="shared" si="2"/>
        <v/>
      </c>
      <c r="C82" s="103" t="str">
        <f t="shared" si="3"/>
        <v/>
      </c>
      <c r="D82" s="189"/>
      <c r="E82" s="190"/>
      <c r="F82" s="191"/>
      <c r="G82" s="192"/>
      <c r="H82" s="191"/>
      <c r="I82" s="190"/>
      <c r="J82" s="190"/>
      <c r="K82" s="190"/>
      <c r="L82" s="190"/>
      <c r="M82" s="191"/>
      <c r="N82" s="191"/>
    </row>
    <row r="83" spans="1:14" ht="20.100000000000001" customHeight="1" x14ac:dyDescent="0.2">
      <c r="A83" s="188">
        <v>81</v>
      </c>
      <c r="B83" s="103" t="str">
        <f t="shared" si="2"/>
        <v/>
      </c>
      <c r="C83" s="103" t="str">
        <f t="shared" si="3"/>
        <v/>
      </c>
      <c r="D83" s="189"/>
      <c r="E83" s="190"/>
      <c r="F83" s="191"/>
      <c r="G83" s="192"/>
      <c r="H83" s="191"/>
      <c r="I83" s="190"/>
      <c r="J83" s="190"/>
      <c r="K83" s="190"/>
      <c r="L83" s="190"/>
      <c r="M83" s="191"/>
      <c r="N83" s="191"/>
    </row>
    <row r="84" spans="1:14" ht="20.100000000000001" customHeight="1" x14ac:dyDescent="0.2">
      <c r="A84" s="188">
        <v>82</v>
      </c>
      <c r="B84" s="103" t="str">
        <f t="shared" si="2"/>
        <v/>
      </c>
      <c r="C84" s="103" t="str">
        <f t="shared" si="3"/>
        <v/>
      </c>
      <c r="D84" s="189"/>
      <c r="E84" s="190"/>
      <c r="F84" s="191"/>
      <c r="G84" s="192"/>
      <c r="H84" s="191"/>
      <c r="I84" s="190"/>
      <c r="J84" s="190"/>
      <c r="K84" s="190"/>
      <c r="L84" s="190"/>
      <c r="M84" s="191"/>
      <c r="N84" s="191"/>
    </row>
    <row r="85" spans="1:14" ht="20.100000000000001" customHeight="1" x14ac:dyDescent="0.2">
      <c r="A85" s="188">
        <v>83</v>
      </c>
      <c r="B85" s="103" t="str">
        <f t="shared" si="2"/>
        <v/>
      </c>
      <c r="C85" s="103" t="str">
        <f t="shared" si="3"/>
        <v/>
      </c>
      <c r="D85" s="189"/>
      <c r="E85" s="190"/>
      <c r="F85" s="191"/>
      <c r="G85" s="192"/>
      <c r="H85" s="191"/>
      <c r="I85" s="190"/>
      <c r="J85" s="190"/>
      <c r="K85" s="190"/>
      <c r="L85" s="190"/>
      <c r="M85" s="191"/>
      <c r="N85" s="191"/>
    </row>
    <row r="86" spans="1:14" ht="20.100000000000001" customHeight="1" x14ac:dyDescent="0.2">
      <c r="A86" s="188">
        <v>84</v>
      </c>
      <c r="B86" s="103" t="str">
        <f t="shared" si="2"/>
        <v/>
      </c>
      <c r="C86" s="103" t="str">
        <f t="shared" si="3"/>
        <v/>
      </c>
      <c r="D86" s="189"/>
      <c r="E86" s="190"/>
      <c r="F86" s="191"/>
      <c r="G86" s="192"/>
      <c r="H86" s="191"/>
      <c r="I86" s="190"/>
      <c r="J86" s="190"/>
      <c r="K86" s="190"/>
      <c r="L86" s="190"/>
      <c r="M86" s="191"/>
      <c r="N86" s="191"/>
    </row>
    <row r="87" spans="1:14" ht="20.100000000000001" customHeight="1" x14ac:dyDescent="0.2">
      <c r="A87" s="188">
        <v>85</v>
      </c>
      <c r="B87" s="103" t="str">
        <f t="shared" si="2"/>
        <v/>
      </c>
      <c r="C87" s="103" t="str">
        <f t="shared" si="3"/>
        <v/>
      </c>
      <c r="D87" s="189"/>
      <c r="E87" s="190"/>
      <c r="F87" s="191"/>
      <c r="G87" s="192"/>
      <c r="H87" s="191"/>
      <c r="I87" s="190"/>
      <c r="J87" s="190"/>
      <c r="K87" s="190"/>
      <c r="L87" s="190"/>
      <c r="M87" s="191"/>
      <c r="N87" s="191"/>
    </row>
    <row r="88" spans="1:14" ht="20.100000000000001" customHeight="1" x14ac:dyDescent="0.2">
      <c r="A88" s="188">
        <v>86</v>
      </c>
      <c r="B88" s="103" t="str">
        <f t="shared" si="2"/>
        <v/>
      </c>
      <c r="C88" s="103" t="str">
        <f t="shared" si="3"/>
        <v/>
      </c>
      <c r="D88" s="189"/>
      <c r="E88" s="190"/>
      <c r="F88" s="191"/>
      <c r="G88" s="192"/>
      <c r="H88" s="191"/>
      <c r="I88" s="190"/>
      <c r="J88" s="190"/>
      <c r="K88" s="190"/>
      <c r="L88" s="190"/>
      <c r="M88" s="191"/>
      <c r="N88" s="191"/>
    </row>
    <row r="89" spans="1:14" ht="20.100000000000001" customHeight="1" x14ac:dyDescent="0.2">
      <c r="A89" s="188">
        <v>87</v>
      </c>
      <c r="B89" s="103" t="str">
        <f t="shared" si="2"/>
        <v/>
      </c>
      <c r="C89" s="103" t="str">
        <f t="shared" si="3"/>
        <v/>
      </c>
      <c r="D89" s="189"/>
      <c r="E89" s="190"/>
      <c r="F89" s="191"/>
      <c r="G89" s="192"/>
      <c r="H89" s="191"/>
      <c r="I89" s="190"/>
      <c r="J89" s="190"/>
      <c r="K89" s="190"/>
      <c r="L89" s="190"/>
      <c r="M89" s="191"/>
      <c r="N89" s="191"/>
    </row>
    <row r="90" spans="1:14" ht="20.100000000000001" customHeight="1" x14ac:dyDescent="0.2">
      <c r="A90" s="188">
        <v>88</v>
      </c>
      <c r="B90" s="103" t="str">
        <f t="shared" si="2"/>
        <v/>
      </c>
      <c r="C90" s="103" t="str">
        <f t="shared" si="3"/>
        <v/>
      </c>
      <c r="D90" s="189"/>
      <c r="E90" s="190"/>
      <c r="F90" s="191"/>
      <c r="G90" s="192"/>
      <c r="H90" s="191"/>
      <c r="I90" s="190"/>
      <c r="J90" s="190"/>
      <c r="K90" s="190"/>
      <c r="L90" s="190"/>
      <c r="M90" s="191"/>
      <c r="N90" s="191"/>
    </row>
    <row r="91" spans="1:14" ht="20.100000000000001" customHeight="1" x14ac:dyDescent="0.2">
      <c r="A91" s="188">
        <v>89</v>
      </c>
      <c r="B91" s="103" t="str">
        <f t="shared" si="2"/>
        <v/>
      </c>
      <c r="C91" s="103" t="str">
        <f t="shared" si="3"/>
        <v/>
      </c>
      <c r="D91" s="189"/>
      <c r="E91" s="190"/>
      <c r="F91" s="191"/>
      <c r="G91" s="192"/>
      <c r="H91" s="191"/>
      <c r="I91" s="190"/>
      <c r="J91" s="190"/>
      <c r="K91" s="190"/>
      <c r="L91" s="190"/>
      <c r="M91" s="191"/>
      <c r="N91" s="191"/>
    </row>
    <row r="92" spans="1:14" ht="20.100000000000001" customHeight="1" x14ac:dyDescent="0.2">
      <c r="A92" s="188">
        <v>90</v>
      </c>
      <c r="B92" s="103" t="str">
        <f t="shared" si="2"/>
        <v/>
      </c>
      <c r="C92" s="103" t="str">
        <f t="shared" si="3"/>
        <v/>
      </c>
      <c r="D92" s="189"/>
      <c r="E92" s="190"/>
      <c r="F92" s="191"/>
      <c r="G92" s="192"/>
      <c r="H92" s="191"/>
      <c r="I92" s="190"/>
      <c r="J92" s="190"/>
      <c r="K92" s="190"/>
      <c r="L92" s="190"/>
      <c r="M92" s="191"/>
      <c r="N92" s="191"/>
    </row>
    <row r="93" spans="1:14" ht="20.100000000000001" customHeight="1" x14ac:dyDescent="0.2">
      <c r="A93" s="188">
        <v>91</v>
      </c>
      <c r="B93" s="103" t="str">
        <f t="shared" si="2"/>
        <v/>
      </c>
      <c r="C93" s="103" t="str">
        <f t="shared" si="3"/>
        <v/>
      </c>
      <c r="D93" s="189"/>
      <c r="E93" s="190"/>
      <c r="F93" s="191"/>
      <c r="G93" s="192"/>
      <c r="H93" s="191"/>
      <c r="I93" s="190"/>
      <c r="J93" s="190"/>
      <c r="K93" s="190"/>
      <c r="L93" s="190"/>
      <c r="M93" s="191"/>
      <c r="N93" s="191"/>
    </row>
    <row r="94" spans="1:14" ht="20.100000000000001" customHeight="1" x14ac:dyDescent="0.2">
      <c r="A94" s="188">
        <v>92</v>
      </c>
      <c r="B94" s="103" t="str">
        <f t="shared" si="2"/>
        <v/>
      </c>
      <c r="C94" s="103" t="str">
        <f t="shared" si="3"/>
        <v/>
      </c>
      <c r="D94" s="189"/>
      <c r="E94" s="190"/>
      <c r="F94" s="191"/>
      <c r="G94" s="192"/>
      <c r="H94" s="191"/>
      <c r="I94" s="190"/>
      <c r="J94" s="190"/>
      <c r="K94" s="190"/>
      <c r="L94" s="190"/>
      <c r="M94" s="191"/>
      <c r="N94" s="191"/>
    </row>
    <row r="95" spans="1:14" ht="20.100000000000001" customHeight="1" x14ac:dyDescent="0.2">
      <c r="A95" s="188">
        <v>93</v>
      </c>
      <c r="B95" s="103" t="str">
        <f t="shared" si="2"/>
        <v/>
      </c>
      <c r="C95" s="103" t="str">
        <f t="shared" si="3"/>
        <v/>
      </c>
      <c r="D95" s="189"/>
      <c r="E95" s="190"/>
      <c r="F95" s="191"/>
      <c r="G95" s="192"/>
      <c r="H95" s="191"/>
      <c r="I95" s="190"/>
      <c r="J95" s="190"/>
      <c r="K95" s="190"/>
      <c r="L95" s="190"/>
      <c r="M95" s="191"/>
      <c r="N95" s="191"/>
    </row>
    <row r="96" spans="1:14" ht="20.100000000000001" customHeight="1" x14ac:dyDescent="0.2">
      <c r="A96" s="188">
        <v>94</v>
      </c>
      <c r="B96" s="103" t="str">
        <f t="shared" si="2"/>
        <v/>
      </c>
      <c r="C96" s="103" t="str">
        <f t="shared" si="3"/>
        <v/>
      </c>
      <c r="D96" s="189"/>
      <c r="E96" s="190"/>
      <c r="F96" s="191"/>
      <c r="G96" s="192"/>
      <c r="H96" s="191"/>
      <c r="I96" s="190"/>
      <c r="J96" s="190"/>
      <c r="K96" s="190"/>
      <c r="L96" s="190"/>
      <c r="M96" s="191"/>
      <c r="N96" s="191"/>
    </row>
    <row r="97" spans="1:14" ht="20.100000000000001" customHeight="1" x14ac:dyDescent="0.2">
      <c r="A97" s="188">
        <v>95</v>
      </c>
      <c r="B97" s="103" t="str">
        <f t="shared" si="2"/>
        <v/>
      </c>
      <c r="C97" s="103" t="str">
        <f t="shared" si="3"/>
        <v/>
      </c>
      <c r="D97" s="189"/>
      <c r="E97" s="190"/>
      <c r="F97" s="191"/>
      <c r="G97" s="192"/>
      <c r="H97" s="191"/>
      <c r="I97" s="190"/>
      <c r="J97" s="190"/>
      <c r="K97" s="190"/>
      <c r="L97" s="190"/>
      <c r="M97" s="191"/>
      <c r="N97" s="191"/>
    </row>
    <row r="98" spans="1:14" ht="20.100000000000001" customHeight="1" x14ac:dyDescent="0.2">
      <c r="A98" s="188">
        <v>96</v>
      </c>
      <c r="B98" s="103" t="str">
        <f t="shared" si="2"/>
        <v/>
      </c>
      <c r="C98" s="103" t="str">
        <f t="shared" si="3"/>
        <v/>
      </c>
      <c r="D98" s="189"/>
      <c r="E98" s="190"/>
      <c r="F98" s="191"/>
      <c r="G98" s="192"/>
      <c r="H98" s="191"/>
      <c r="I98" s="190"/>
      <c r="J98" s="190"/>
      <c r="K98" s="190"/>
      <c r="L98" s="190"/>
      <c r="M98" s="191"/>
      <c r="N98" s="191"/>
    </row>
    <row r="99" spans="1:14" ht="20.100000000000001" customHeight="1" x14ac:dyDescent="0.2">
      <c r="A99" s="188">
        <v>97</v>
      </c>
      <c r="B99" s="103" t="str">
        <f t="shared" si="2"/>
        <v/>
      </c>
      <c r="C99" s="103" t="str">
        <f t="shared" si="3"/>
        <v/>
      </c>
      <c r="D99" s="189"/>
      <c r="E99" s="190"/>
      <c r="F99" s="191"/>
      <c r="G99" s="192"/>
      <c r="H99" s="191"/>
      <c r="I99" s="190"/>
      <c r="J99" s="190"/>
      <c r="K99" s="190"/>
      <c r="L99" s="190"/>
      <c r="M99" s="191"/>
      <c r="N99" s="191"/>
    </row>
    <row r="100" spans="1:14" ht="20.100000000000001" customHeight="1" x14ac:dyDescent="0.2">
      <c r="A100" s="188">
        <v>98</v>
      </c>
      <c r="B100" s="103" t="str">
        <f t="shared" si="2"/>
        <v/>
      </c>
      <c r="C100" s="103" t="str">
        <f t="shared" si="3"/>
        <v/>
      </c>
      <c r="D100" s="189"/>
      <c r="E100" s="190"/>
      <c r="F100" s="191"/>
      <c r="G100" s="192"/>
      <c r="H100" s="191"/>
      <c r="I100" s="190"/>
      <c r="J100" s="190"/>
      <c r="K100" s="190"/>
      <c r="L100" s="190"/>
      <c r="M100" s="191"/>
      <c r="N100" s="191"/>
    </row>
    <row r="101" spans="1:14" ht="20.100000000000001" customHeight="1" x14ac:dyDescent="0.2">
      <c r="A101" s="188">
        <v>99</v>
      </c>
      <c r="B101" s="103" t="str">
        <f t="shared" si="2"/>
        <v/>
      </c>
      <c r="C101" s="103" t="str">
        <f t="shared" si="3"/>
        <v/>
      </c>
      <c r="D101" s="189"/>
      <c r="E101" s="190"/>
      <c r="F101" s="191"/>
      <c r="G101" s="192"/>
      <c r="H101" s="191"/>
      <c r="I101" s="190"/>
      <c r="J101" s="190"/>
      <c r="K101" s="190"/>
      <c r="L101" s="190"/>
      <c r="M101" s="191"/>
      <c r="N101" s="191"/>
    </row>
    <row r="102" spans="1:14" ht="20.100000000000001" customHeight="1" x14ac:dyDescent="0.2">
      <c r="A102" s="188">
        <v>100</v>
      </c>
      <c r="B102" s="103" t="str">
        <f t="shared" si="2"/>
        <v/>
      </c>
      <c r="C102" s="103" t="str">
        <f t="shared" si="3"/>
        <v/>
      </c>
      <c r="D102" s="189"/>
      <c r="E102" s="190"/>
      <c r="F102" s="191"/>
      <c r="G102" s="192"/>
      <c r="H102" s="191"/>
      <c r="I102" s="190"/>
      <c r="J102" s="190"/>
      <c r="K102" s="190"/>
      <c r="L102" s="190"/>
      <c r="M102" s="191"/>
      <c r="N102" s="191"/>
    </row>
    <row r="103" spans="1:14" ht="20.100000000000001" customHeight="1" x14ac:dyDescent="0.2">
      <c r="A103" s="188">
        <v>101</v>
      </c>
      <c r="B103" s="103" t="str">
        <f t="shared" si="2"/>
        <v/>
      </c>
      <c r="C103" s="103" t="str">
        <f t="shared" si="3"/>
        <v/>
      </c>
      <c r="D103" s="189"/>
      <c r="E103" s="190"/>
      <c r="F103" s="191"/>
      <c r="G103" s="192"/>
      <c r="H103" s="191"/>
      <c r="I103" s="190"/>
      <c r="J103" s="190"/>
      <c r="K103" s="190"/>
      <c r="L103" s="190"/>
      <c r="M103" s="191"/>
      <c r="N103" s="191"/>
    </row>
    <row r="104" spans="1:14" ht="20.100000000000001" customHeight="1" x14ac:dyDescent="0.2">
      <c r="A104" s="188">
        <v>102</v>
      </c>
      <c r="B104" s="103" t="str">
        <f t="shared" si="2"/>
        <v/>
      </c>
      <c r="C104" s="103" t="str">
        <f t="shared" si="3"/>
        <v/>
      </c>
      <c r="D104" s="189"/>
      <c r="E104" s="190"/>
      <c r="F104" s="191"/>
      <c r="G104" s="192"/>
      <c r="H104" s="191"/>
      <c r="I104" s="190"/>
      <c r="J104" s="190"/>
      <c r="K104" s="190"/>
      <c r="L104" s="190"/>
      <c r="M104" s="191"/>
      <c r="N104" s="191"/>
    </row>
    <row r="105" spans="1:14" ht="20.100000000000001" customHeight="1" x14ac:dyDescent="0.2">
      <c r="A105" s="188">
        <v>103</v>
      </c>
      <c r="B105" s="103" t="str">
        <f t="shared" si="2"/>
        <v/>
      </c>
      <c r="C105" s="103" t="str">
        <f t="shared" si="3"/>
        <v/>
      </c>
      <c r="D105" s="189"/>
      <c r="E105" s="190"/>
      <c r="F105" s="191"/>
      <c r="G105" s="192"/>
      <c r="H105" s="191"/>
      <c r="I105" s="190"/>
      <c r="J105" s="190"/>
      <c r="K105" s="190"/>
      <c r="L105" s="190"/>
      <c r="M105" s="191"/>
      <c r="N105" s="191"/>
    </row>
    <row r="106" spans="1:14" ht="20.100000000000001" customHeight="1" x14ac:dyDescent="0.2">
      <c r="A106" s="188">
        <v>104</v>
      </c>
      <c r="B106" s="103" t="str">
        <f t="shared" si="2"/>
        <v/>
      </c>
      <c r="C106" s="103" t="str">
        <f t="shared" si="3"/>
        <v/>
      </c>
      <c r="D106" s="189"/>
      <c r="E106" s="190"/>
      <c r="F106" s="191"/>
      <c r="G106" s="192"/>
      <c r="H106" s="191"/>
      <c r="I106" s="190"/>
      <c r="J106" s="190"/>
      <c r="K106" s="190"/>
      <c r="L106" s="190"/>
      <c r="M106" s="191"/>
      <c r="N106" s="191"/>
    </row>
    <row r="107" spans="1:14" ht="20.100000000000001" customHeight="1" x14ac:dyDescent="0.2">
      <c r="A107" s="188">
        <v>105</v>
      </c>
      <c r="B107" s="103" t="str">
        <f t="shared" si="2"/>
        <v/>
      </c>
      <c r="C107" s="103" t="str">
        <f t="shared" si="3"/>
        <v/>
      </c>
      <c r="D107" s="189"/>
      <c r="E107" s="190"/>
      <c r="F107" s="191"/>
      <c r="G107" s="192"/>
      <c r="H107" s="191"/>
      <c r="I107" s="190"/>
      <c r="J107" s="190"/>
      <c r="K107" s="190"/>
      <c r="L107" s="190"/>
      <c r="M107" s="191"/>
      <c r="N107" s="191"/>
    </row>
    <row r="108" spans="1:14" ht="20.100000000000001" customHeight="1" x14ac:dyDescent="0.2">
      <c r="A108" s="188">
        <v>106</v>
      </c>
      <c r="B108" s="103" t="str">
        <f t="shared" si="2"/>
        <v/>
      </c>
      <c r="C108" s="103" t="str">
        <f t="shared" si="3"/>
        <v/>
      </c>
      <c r="D108" s="189"/>
      <c r="E108" s="190"/>
      <c r="F108" s="191"/>
      <c r="G108" s="192"/>
      <c r="H108" s="191"/>
      <c r="I108" s="190"/>
      <c r="J108" s="190"/>
      <c r="K108" s="190"/>
      <c r="L108" s="190"/>
      <c r="M108" s="191"/>
      <c r="N108" s="191"/>
    </row>
    <row r="109" spans="1:14" ht="20.100000000000001" customHeight="1" x14ac:dyDescent="0.2">
      <c r="A109" s="188">
        <v>107</v>
      </c>
      <c r="B109" s="103" t="str">
        <f t="shared" si="2"/>
        <v/>
      </c>
      <c r="C109" s="103" t="str">
        <f t="shared" si="3"/>
        <v/>
      </c>
      <c r="D109" s="189"/>
      <c r="E109" s="190"/>
      <c r="F109" s="191"/>
      <c r="G109" s="192"/>
      <c r="H109" s="191"/>
      <c r="I109" s="190"/>
      <c r="J109" s="190"/>
      <c r="K109" s="190"/>
      <c r="L109" s="190"/>
      <c r="M109" s="191"/>
      <c r="N109" s="191"/>
    </row>
    <row r="110" spans="1:14" ht="20.100000000000001" customHeight="1" x14ac:dyDescent="0.2">
      <c r="A110" s="188">
        <v>108</v>
      </c>
      <c r="B110" s="103" t="str">
        <f t="shared" si="2"/>
        <v/>
      </c>
      <c r="C110" s="103" t="str">
        <f t="shared" si="3"/>
        <v/>
      </c>
      <c r="D110" s="189"/>
      <c r="E110" s="190"/>
      <c r="F110" s="191"/>
      <c r="G110" s="192"/>
      <c r="H110" s="191"/>
      <c r="I110" s="190"/>
      <c r="J110" s="190"/>
      <c r="K110" s="190"/>
      <c r="L110" s="190"/>
      <c r="M110" s="191"/>
      <c r="N110" s="191"/>
    </row>
    <row r="111" spans="1:14" ht="20.100000000000001" customHeight="1" x14ac:dyDescent="0.2">
      <c r="A111" s="188">
        <v>109</v>
      </c>
      <c r="B111" s="103" t="str">
        <f t="shared" si="2"/>
        <v/>
      </c>
      <c r="C111" s="103" t="str">
        <f t="shared" si="3"/>
        <v/>
      </c>
      <c r="D111" s="189"/>
      <c r="E111" s="190"/>
      <c r="F111" s="191"/>
      <c r="G111" s="192"/>
      <c r="H111" s="191"/>
      <c r="I111" s="190"/>
      <c r="J111" s="190"/>
      <c r="K111" s="190"/>
      <c r="L111" s="190"/>
      <c r="M111" s="191"/>
      <c r="N111" s="191"/>
    </row>
    <row r="112" spans="1:14" ht="20.100000000000001" customHeight="1" x14ac:dyDescent="0.2">
      <c r="A112" s="188">
        <v>110</v>
      </c>
      <c r="B112" s="103" t="str">
        <f t="shared" si="2"/>
        <v/>
      </c>
      <c r="C112" s="103" t="str">
        <f t="shared" si="3"/>
        <v/>
      </c>
      <c r="D112" s="189"/>
      <c r="E112" s="190"/>
      <c r="F112" s="191"/>
      <c r="G112" s="192"/>
      <c r="H112" s="191"/>
      <c r="I112" s="190"/>
      <c r="J112" s="190"/>
      <c r="K112" s="190"/>
      <c r="L112" s="190"/>
      <c r="M112" s="191"/>
      <c r="N112" s="191"/>
    </row>
    <row r="113" spans="1:14" ht="20.100000000000001" customHeight="1" x14ac:dyDescent="0.2">
      <c r="A113" s="188">
        <v>111</v>
      </c>
      <c r="B113" s="103" t="str">
        <f t="shared" si="2"/>
        <v/>
      </c>
      <c r="C113" s="103" t="str">
        <f t="shared" si="3"/>
        <v/>
      </c>
      <c r="D113" s="189"/>
      <c r="E113" s="190"/>
      <c r="F113" s="191"/>
      <c r="G113" s="192"/>
      <c r="H113" s="191"/>
      <c r="I113" s="190"/>
      <c r="J113" s="190"/>
      <c r="K113" s="190"/>
      <c r="L113" s="190"/>
      <c r="M113" s="191"/>
      <c r="N113" s="191"/>
    </row>
    <row r="114" spans="1:14" ht="20.100000000000001" customHeight="1" x14ac:dyDescent="0.2">
      <c r="A114" s="188">
        <v>112</v>
      </c>
      <c r="B114" s="103" t="str">
        <f t="shared" si="2"/>
        <v/>
      </c>
      <c r="C114" s="103" t="str">
        <f t="shared" si="3"/>
        <v/>
      </c>
      <c r="D114" s="189"/>
      <c r="E114" s="190"/>
      <c r="F114" s="191"/>
      <c r="G114" s="192"/>
      <c r="H114" s="191"/>
      <c r="I114" s="190"/>
      <c r="J114" s="190"/>
      <c r="K114" s="190"/>
      <c r="L114" s="190"/>
      <c r="M114" s="191"/>
      <c r="N114" s="191"/>
    </row>
    <row r="115" spans="1:14" ht="20.100000000000001" customHeight="1" x14ac:dyDescent="0.2">
      <c r="A115" s="188">
        <v>113</v>
      </c>
      <c r="B115" s="103" t="str">
        <f t="shared" si="2"/>
        <v/>
      </c>
      <c r="C115" s="103" t="str">
        <f t="shared" si="3"/>
        <v/>
      </c>
      <c r="D115" s="189"/>
      <c r="E115" s="190"/>
      <c r="F115" s="191"/>
      <c r="G115" s="192"/>
      <c r="H115" s="191"/>
      <c r="I115" s="190"/>
      <c r="J115" s="190"/>
      <c r="K115" s="190"/>
      <c r="L115" s="190"/>
      <c r="M115" s="191"/>
      <c r="N115" s="191"/>
    </row>
    <row r="116" spans="1:14" ht="20.100000000000001" customHeight="1" x14ac:dyDescent="0.2">
      <c r="A116" s="188">
        <v>114</v>
      </c>
      <c r="B116" s="103" t="str">
        <f t="shared" si="2"/>
        <v/>
      </c>
      <c r="C116" s="103" t="str">
        <f t="shared" si="3"/>
        <v/>
      </c>
      <c r="D116" s="189"/>
      <c r="E116" s="190"/>
      <c r="F116" s="191"/>
      <c r="G116" s="192"/>
      <c r="H116" s="191"/>
      <c r="I116" s="190"/>
      <c r="J116" s="190"/>
      <c r="K116" s="190"/>
      <c r="L116" s="190"/>
      <c r="M116" s="191"/>
      <c r="N116" s="191"/>
    </row>
    <row r="117" spans="1:14" ht="20.100000000000001" customHeight="1" x14ac:dyDescent="0.2">
      <c r="A117" s="188">
        <v>115</v>
      </c>
      <c r="B117" s="103" t="str">
        <f t="shared" si="2"/>
        <v/>
      </c>
      <c r="C117" s="103" t="str">
        <f t="shared" si="3"/>
        <v/>
      </c>
      <c r="D117" s="189"/>
      <c r="E117" s="190"/>
      <c r="F117" s="191"/>
      <c r="G117" s="192"/>
      <c r="H117" s="191"/>
      <c r="I117" s="190"/>
      <c r="J117" s="190"/>
      <c r="K117" s="190"/>
      <c r="L117" s="190"/>
      <c r="M117" s="191"/>
      <c r="N117" s="191"/>
    </row>
    <row r="118" spans="1:14" ht="20.100000000000001" customHeight="1" x14ac:dyDescent="0.2">
      <c r="A118" s="188">
        <v>116</v>
      </c>
      <c r="B118" s="103" t="str">
        <f t="shared" si="2"/>
        <v/>
      </c>
      <c r="C118" s="103" t="str">
        <f t="shared" si="3"/>
        <v/>
      </c>
      <c r="D118" s="189"/>
      <c r="E118" s="190"/>
      <c r="F118" s="191"/>
      <c r="G118" s="192"/>
      <c r="H118" s="191"/>
      <c r="I118" s="190"/>
      <c r="J118" s="190"/>
      <c r="K118" s="190"/>
      <c r="L118" s="190"/>
      <c r="M118" s="191"/>
      <c r="N118" s="191"/>
    </row>
    <row r="119" spans="1:14" ht="20.100000000000001" customHeight="1" x14ac:dyDescent="0.2">
      <c r="A119" s="188">
        <v>117</v>
      </c>
      <c r="B119" s="103" t="str">
        <f t="shared" si="2"/>
        <v/>
      </c>
      <c r="C119" s="103" t="str">
        <f t="shared" si="3"/>
        <v/>
      </c>
      <c r="D119" s="189"/>
      <c r="E119" s="190"/>
      <c r="F119" s="191"/>
      <c r="G119" s="192"/>
      <c r="H119" s="191"/>
      <c r="I119" s="190"/>
      <c r="J119" s="190"/>
      <c r="K119" s="190"/>
      <c r="L119" s="190"/>
      <c r="M119" s="191"/>
      <c r="N119" s="191"/>
    </row>
    <row r="120" spans="1:14" ht="20.100000000000001" customHeight="1" x14ac:dyDescent="0.2">
      <c r="A120" s="188">
        <v>118</v>
      </c>
      <c r="B120" s="103" t="str">
        <f t="shared" si="2"/>
        <v/>
      </c>
      <c r="C120" s="103" t="str">
        <f t="shared" si="3"/>
        <v/>
      </c>
      <c r="D120" s="189"/>
      <c r="E120" s="190"/>
      <c r="F120" s="191"/>
      <c r="G120" s="192"/>
      <c r="H120" s="191"/>
      <c r="I120" s="190"/>
      <c r="J120" s="190"/>
      <c r="K120" s="190"/>
      <c r="L120" s="190"/>
      <c r="M120" s="191"/>
      <c r="N120" s="191"/>
    </row>
    <row r="121" spans="1:14" ht="20.100000000000001" customHeight="1" x14ac:dyDescent="0.2">
      <c r="A121" s="188">
        <v>119</v>
      </c>
      <c r="B121" s="103" t="str">
        <f t="shared" si="2"/>
        <v/>
      </c>
      <c r="C121" s="103" t="str">
        <f t="shared" si="3"/>
        <v/>
      </c>
      <c r="D121" s="189"/>
      <c r="E121" s="190"/>
      <c r="F121" s="191"/>
      <c r="G121" s="192"/>
      <c r="H121" s="191"/>
      <c r="I121" s="190"/>
      <c r="J121" s="190"/>
      <c r="K121" s="190"/>
      <c r="L121" s="190"/>
      <c r="M121" s="191"/>
      <c r="N121" s="191"/>
    </row>
    <row r="122" spans="1:14" ht="20.100000000000001" customHeight="1" x14ac:dyDescent="0.2">
      <c r="A122" s="188">
        <v>120</v>
      </c>
      <c r="B122" s="103" t="str">
        <f t="shared" si="2"/>
        <v/>
      </c>
      <c r="C122" s="103" t="str">
        <f t="shared" si="3"/>
        <v/>
      </c>
      <c r="D122" s="189"/>
      <c r="E122" s="190"/>
      <c r="F122" s="191"/>
      <c r="G122" s="192"/>
      <c r="H122" s="191"/>
      <c r="I122" s="190"/>
      <c r="J122" s="190"/>
      <c r="K122" s="190"/>
      <c r="L122" s="190"/>
      <c r="M122" s="191"/>
      <c r="N122" s="191"/>
    </row>
    <row r="123" spans="1:14" ht="20.100000000000001" customHeight="1" x14ac:dyDescent="0.2">
      <c r="A123" s="188">
        <v>121</v>
      </c>
      <c r="B123" s="103" t="str">
        <f t="shared" si="2"/>
        <v/>
      </c>
      <c r="C123" s="103" t="str">
        <f t="shared" si="3"/>
        <v/>
      </c>
      <c r="D123" s="189"/>
      <c r="E123" s="190"/>
      <c r="F123" s="191"/>
      <c r="G123" s="192"/>
      <c r="H123" s="191"/>
      <c r="I123" s="190"/>
      <c r="J123" s="190"/>
      <c r="K123" s="190"/>
      <c r="L123" s="190"/>
      <c r="M123" s="191"/>
      <c r="N123" s="191"/>
    </row>
    <row r="124" spans="1:14" ht="20.100000000000001" customHeight="1" x14ac:dyDescent="0.2">
      <c r="A124" s="188">
        <v>122</v>
      </c>
      <c r="B124" s="103" t="str">
        <f t="shared" si="2"/>
        <v/>
      </c>
      <c r="C124" s="103" t="str">
        <f t="shared" si="3"/>
        <v/>
      </c>
      <c r="D124" s="189"/>
      <c r="E124" s="190"/>
      <c r="F124" s="191"/>
      <c r="G124" s="192"/>
      <c r="H124" s="191"/>
      <c r="I124" s="190"/>
      <c r="J124" s="190"/>
      <c r="K124" s="190"/>
      <c r="L124" s="190"/>
      <c r="M124" s="191"/>
      <c r="N124" s="191"/>
    </row>
    <row r="125" spans="1:14" ht="20.100000000000001" customHeight="1" x14ac:dyDescent="0.2">
      <c r="A125" s="188">
        <v>123</v>
      </c>
      <c r="B125" s="103" t="str">
        <f t="shared" si="2"/>
        <v/>
      </c>
      <c r="C125" s="103" t="str">
        <f t="shared" si="3"/>
        <v/>
      </c>
      <c r="D125" s="189"/>
      <c r="E125" s="190"/>
      <c r="F125" s="191"/>
      <c r="G125" s="192"/>
      <c r="H125" s="191"/>
      <c r="I125" s="190"/>
      <c r="J125" s="190"/>
      <c r="K125" s="190"/>
      <c r="L125" s="190"/>
      <c r="M125" s="191"/>
      <c r="N125" s="191"/>
    </row>
    <row r="126" spans="1:14" ht="20.100000000000001" customHeight="1" x14ac:dyDescent="0.2">
      <c r="A126" s="188">
        <v>124</v>
      </c>
      <c r="B126" s="103" t="str">
        <f t="shared" si="2"/>
        <v/>
      </c>
      <c r="C126" s="103" t="str">
        <f t="shared" si="3"/>
        <v/>
      </c>
      <c r="D126" s="189"/>
      <c r="E126" s="190"/>
      <c r="F126" s="191"/>
      <c r="G126" s="192"/>
      <c r="H126" s="191"/>
      <c r="I126" s="190"/>
      <c r="J126" s="190"/>
      <c r="K126" s="190"/>
      <c r="L126" s="190"/>
      <c r="M126" s="191"/>
      <c r="N126" s="191"/>
    </row>
    <row r="127" spans="1:14" ht="20.100000000000001" customHeight="1" x14ac:dyDescent="0.2">
      <c r="A127" s="188">
        <v>125</v>
      </c>
      <c r="B127" s="103" t="str">
        <f t="shared" si="2"/>
        <v/>
      </c>
      <c r="C127" s="103" t="str">
        <f t="shared" si="3"/>
        <v/>
      </c>
      <c r="D127" s="189"/>
      <c r="E127" s="190"/>
      <c r="F127" s="191"/>
      <c r="G127" s="192"/>
      <c r="H127" s="191"/>
      <c r="I127" s="190"/>
      <c r="J127" s="190"/>
      <c r="K127" s="190"/>
      <c r="L127" s="190"/>
      <c r="M127" s="191"/>
      <c r="N127" s="191"/>
    </row>
    <row r="128" spans="1:14" ht="20.100000000000001" customHeight="1" x14ac:dyDescent="0.2">
      <c r="A128" s="188">
        <v>126</v>
      </c>
      <c r="B128" s="103" t="str">
        <f t="shared" si="2"/>
        <v/>
      </c>
      <c r="C128" s="103" t="str">
        <f t="shared" si="3"/>
        <v/>
      </c>
      <c r="D128" s="189"/>
      <c r="E128" s="190"/>
      <c r="F128" s="191"/>
      <c r="G128" s="192"/>
      <c r="H128" s="191"/>
      <c r="I128" s="190"/>
      <c r="J128" s="190"/>
      <c r="K128" s="190"/>
      <c r="L128" s="190"/>
      <c r="M128" s="191"/>
      <c r="N128" s="191"/>
    </row>
    <row r="129" spans="1:14" ht="20.100000000000001" customHeight="1" x14ac:dyDescent="0.2">
      <c r="A129" s="188">
        <v>127</v>
      </c>
      <c r="B129" s="103" t="str">
        <f t="shared" si="2"/>
        <v/>
      </c>
      <c r="C129" s="103" t="str">
        <f t="shared" si="3"/>
        <v/>
      </c>
      <c r="D129" s="189"/>
      <c r="E129" s="190"/>
      <c r="F129" s="191"/>
      <c r="G129" s="192"/>
      <c r="H129" s="191"/>
      <c r="I129" s="190"/>
      <c r="J129" s="190"/>
      <c r="K129" s="190"/>
      <c r="L129" s="190"/>
      <c r="M129" s="191"/>
      <c r="N129" s="191"/>
    </row>
    <row r="130" spans="1:14" ht="20.100000000000001" customHeight="1" x14ac:dyDescent="0.2">
      <c r="A130" s="188">
        <v>128</v>
      </c>
      <c r="B130" s="103" t="str">
        <f t="shared" si="2"/>
        <v/>
      </c>
      <c r="C130" s="103" t="str">
        <f t="shared" si="3"/>
        <v/>
      </c>
      <c r="D130" s="189"/>
      <c r="E130" s="190"/>
      <c r="F130" s="191"/>
      <c r="G130" s="192"/>
      <c r="H130" s="191"/>
      <c r="I130" s="190"/>
      <c r="J130" s="190"/>
      <c r="K130" s="190"/>
      <c r="L130" s="190"/>
      <c r="M130" s="191"/>
      <c r="N130" s="191"/>
    </row>
    <row r="131" spans="1:14" ht="20.100000000000001" customHeight="1" x14ac:dyDescent="0.2">
      <c r="A131" s="188">
        <v>129</v>
      </c>
      <c r="B131" s="103" t="str">
        <f t="shared" si="2"/>
        <v/>
      </c>
      <c r="C131" s="103" t="str">
        <f t="shared" si="3"/>
        <v/>
      </c>
      <c r="D131" s="189"/>
      <c r="E131" s="190"/>
      <c r="F131" s="191"/>
      <c r="G131" s="192"/>
      <c r="H131" s="191"/>
      <c r="I131" s="190"/>
      <c r="J131" s="190"/>
      <c r="K131" s="190"/>
      <c r="L131" s="190"/>
      <c r="M131" s="191"/>
      <c r="N131" s="191"/>
    </row>
    <row r="132" spans="1:14" ht="20.100000000000001" customHeight="1" x14ac:dyDescent="0.2">
      <c r="A132" s="188">
        <v>130</v>
      </c>
      <c r="B132" s="103" t="str">
        <f t="shared" ref="B132:B195" si="4">IF(D132&lt;&gt;"",YEAR(D132),"")</f>
        <v/>
      </c>
      <c r="C132" s="103" t="str">
        <f t="shared" ref="C132:C195" si="5">IF(D132&lt;&gt;"",MONTH(D132),"")</f>
        <v/>
      </c>
      <c r="D132" s="189"/>
      <c r="E132" s="190"/>
      <c r="F132" s="191"/>
      <c r="G132" s="192"/>
      <c r="H132" s="191"/>
      <c r="I132" s="190"/>
      <c r="J132" s="190"/>
      <c r="K132" s="190"/>
      <c r="L132" s="190"/>
      <c r="M132" s="191"/>
      <c r="N132" s="191"/>
    </row>
    <row r="133" spans="1:14" ht="20.100000000000001" customHeight="1" x14ac:dyDescent="0.2">
      <c r="A133" s="188">
        <v>131</v>
      </c>
      <c r="B133" s="103" t="str">
        <f t="shared" si="4"/>
        <v/>
      </c>
      <c r="C133" s="103" t="str">
        <f t="shared" si="5"/>
        <v/>
      </c>
      <c r="D133" s="189"/>
      <c r="E133" s="190"/>
      <c r="F133" s="191"/>
      <c r="G133" s="192"/>
      <c r="H133" s="191"/>
      <c r="I133" s="190"/>
      <c r="J133" s="190"/>
      <c r="K133" s="190"/>
      <c r="L133" s="190"/>
      <c r="M133" s="191"/>
      <c r="N133" s="191"/>
    </row>
    <row r="134" spans="1:14" ht="20.100000000000001" customHeight="1" x14ac:dyDescent="0.2">
      <c r="A134" s="188">
        <v>132</v>
      </c>
      <c r="B134" s="103" t="str">
        <f t="shared" si="4"/>
        <v/>
      </c>
      <c r="C134" s="103" t="str">
        <f t="shared" si="5"/>
        <v/>
      </c>
      <c r="D134" s="189"/>
      <c r="E134" s="190"/>
      <c r="F134" s="191"/>
      <c r="G134" s="192"/>
      <c r="H134" s="191"/>
      <c r="I134" s="190"/>
      <c r="J134" s="190"/>
      <c r="K134" s="190"/>
      <c r="L134" s="190"/>
      <c r="M134" s="191"/>
      <c r="N134" s="191"/>
    </row>
    <row r="135" spans="1:14" ht="20.100000000000001" customHeight="1" x14ac:dyDescent="0.2">
      <c r="A135" s="188">
        <v>133</v>
      </c>
      <c r="B135" s="103" t="str">
        <f t="shared" si="4"/>
        <v/>
      </c>
      <c r="C135" s="103" t="str">
        <f t="shared" si="5"/>
        <v/>
      </c>
      <c r="D135" s="189"/>
      <c r="E135" s="190"/>
      <c r="F135" s="191"/>
      <c r="G135" s="192"/>
      <c r="H135" s="191"/>
      <c r="I135" s="190"/>
      <c r="J135" s="190"/>
      <c r="K135" s="190"/>
      <c r="L135" s="190"/>
      <c r="M135" s="191"/>
      <c r="N135" s="191"/>
    </row>
    <row r="136" spans="1:14" ht="20.100000000000001" customHeight="1" x14ac:dyDescent="0.2">
      <c r="A136" s="188">
        <v>134</v>
      </c>
      <c r="B136" s="103" t="str">
        <f t="shared" si="4"/>
        <v/>
      </c>
      <c r="C136" s="103" t="str">
        <f t="shared" si="5"/>
        <v/>
      </c>
      <c r="D136" s="189"/>
      <c r="E136" s="190"/>
      <c r="F136" s="191"/>
      <c r="G136" s="192"/>
      <c r="H136" s="191"/>
      <c r="I136" s="190"/>
      <c r="J136" s="190"/>
      <c r="K136" s="190"/>
      <c r="L136" s="190"/>
      <c r="M136" s="191"/>
      <c r="N136" s="191"/>
    </row>
    <row r="137" spans="1:14" ht="20.100000000000001" customHeight="1" x14ac:dyDescent="0.2">
      <c r="A137" s="188">
        <v>135</v>
      </c>
      <c r="B137" s="103" t="str">
        <f t="shared" si="4"/>
        <v/>
      </c>
      <c r="C137" s="103" t="str">
        <f t="shared" si="5"/>
        <v/>
      </c>
      <c r="D137" s="189"/>
      <c r="E137" s="190"/>
      <c r="F137" s="191"/>
      <c r="G137" s="192"/>
      <c r="H137" s="191"/>
      <c r="I137" s="190"/>
      <c r="J137" s="190"/>
      <c r="K137" s="190"/>
      <c r="L137" s="190"/>
      <c r="M137" s="191"/>
      <c r="N137" s="191"/>
    </row>
    <row r="138" spans="1:14" ht="20.100000000000001" customHeight="1" x14ac:dyDescent="0.2">
      <c r="A138" s="188">
        <v>136</v>
      </c>
      <c r="B138" s="103" t="str">
        <f t="shared" si="4"/>
        <v/>
      </c>
      <c r="C138" s="103" t="str">
        <f t="shared" si="5"/>
        <v/>
      </c>
      <c r="D138" s="189"/>
      <c r="E138" s="190"/>
      <c r="F138" s="191"/>
      <c r="G138" s="192"/>
      <c r="H138" s="191"/>
      <c r="I138" s="190"/>
      <c r="J138" s="190"/>
      <c r="K138" s="190"/>
      <c r="L138" s="190"/>
      <c r="M138" s="191"/>
      <c r="N138" s="191"/>
    </row>
    <row r="139" spans="1:14" ht="20.100000000000001" customHeight="1" x14ac:dyDescent="0.2">
      <c r="A139" s="188">
        <v>137</v>
      </c>
      <c r="B139" s="103" t="str">
        <f t="shared" si="4"/>
        <v/>
      </c>
      <c r="C139" s="103" t="str">
        <f t="shared" si="5"/>
        <v/>
      </c>
      <c r="D139" s="189"/>
      <c r="E139" s="190"/>
      <c r="F139" s="191"/>
      <c r="G139" s="192"/>
      <c r="H139" s="191"/>
      <c r="I139" s="190"/>
      <c r="J139" s="190"/>
      <c r="K139" s="190"/>
      <c r="L139" s="190"/>
      <c r="M139" s="191"/>
      <c r="N139" s="191"/>
    </row>
    <row r="140" spans="1:14" ht="20.100000000000001" customHeight="1" x14ac:dyDescent="0.2">
      <c r="A140" s="188">
        <v>138</v>
      </c>
      <c r="B140" s="103" t="str">
        <f t="shared" si="4"/>
        <v/>
      </c>
      <c r="C140" s="103" t="str">
        <f t="shared" si="5"/>
        <v/>
      </c>
      <c r="D140" s="189"/>
      <c r="E140" s="190"/>
      <c r="F140" s="191"/>
      <c r="G140" s="192"/>
      <c r="H140" s="191"/>
      <c r="I140" s="190"/>
      <c r="J140" s="190"/>
      <c r="K140" s="190"/>
      <c r="L140" s="190"/>
      <c r="M140" s="191"/>
      <c r="N140" s="191"/>
    </row>
    <row r="141" spans="1:14" ht="20.100000000000001" customHeight="1" x14ac:dyDescent="0.2">
      <c r="A141" s="188">
        <v>139</v>
      </c>
      <c r="B141" s="103" t="str">
        <f t="shared" si="4"/>
        <v/>
      </c>
      <c r="C141" s="103" t="str">
        <f t="shared" si="5"/>
        <v/>
      </c>
      <c r="D141" s="189"/>
      <c r="E141" s="190"/>
      <c r="F141" s="191"/>
      <c r="G141" s="192"/>
      <c r="H141" s="191"/>
      <c r="I141" s="190"/>
      <c r="J141" s="190"/>
      <c r="K141" s="190"/>
      <c r="L141" s="190"/>
      <c r="M141" s="191"/>
      <c r="N141" s="191"/>
    </row>
    <row r="142" spans="1:14" ht="20.100000000000001" customHeight="1" x14ac:dyDescent="0.2">
      <c r="A142" s="188">
        <v>140</v>
      </c>
      <c r="B142" s="103" t="str">
        <f t="shared" si="4"/>
        <v/>
      </c>
      <c r="C142" s="103" t="str">
        <f t="shared" si="5"/>
        <v/>
      </c>
      <c r="D142" s="189"/>
      <c r="E142" s="190"/>
      <c r="F142" s="191"/>
      <c r="G142" s="192"/>
      <c r="H142" s="191"/>
      <c r="I142" s="190"/>
      <c r="J142" s="190"/>
      <c r="K142" s="190"/>
      <c r="L142" s="190"/>
      <c r="M142" s="191"/>
      <c r="N142" s="191"/>
    </row>
    <row r="143" spans="1:14" ht="20.100000000000001" customHeight="1" x14ac:dyDescent="0.2">
      <c r="A143" s="188">
        <v>141</v>
      </c>
      <c r="B143" s="103" t="str">
        <f t="shared" si="4"/>
        <v/>
      </c>
      <c r="C143" s="103" t="str">
        <f t="shared" si="5"/>
        <v/>
      </c>
      <c r="D143" s="189"/>
      <c r="E143" s="190"/>
      <c r="F143" s="191"/>
      <c r="G143" s="192"/>
      <c r="H143" s="191"/>
      <c r="I143" s="190"/>
      <c r="J143" s="190"/>
      <c r="K143" s="190"/>
      <c r="L143" s="190"/>
      <c r="M143" s="191"/>
      <c r="N143" s="191"/>
    </row>
    <row r="144" spans="1:14" ht="20.100000000000001" customHeight="1" x14ac:dyDescent="0.2">
      <c r="A144" s="188">
        <v>142</v>
      </c>
      <c r="B144" s="103" t="str">
        <f t="shared" si="4"/>
        <v/>
      </c>
      <c r="C144" s="103" t="str">
        <f t="shared" si="5"/>
        <v/>
      </c>
      <c r="D144" s="189"/>
      <c r="E144" s="190"/>
      <c r="F144" s="191"/>
      <c r="G144" s="192"/>
      <c r="H144" s="191"/>
      <c r="I144" s="190"/>
      <c r="J144" s="190"/>
      <c r="K144" s="190"/>
      <c r="L144" s="190"/>
      <c r="M144" s="191"/>
      <c r="N144" s="191"/>
    </row>
    <row r="145" spans="1:14" ht="20.100000000000001" customHeight="1" x14ac:dyDescent="0.2">
      <c r="A145" s="188">
        <v>143</v>
      </c>
      <c r="B145" s="103" t="str">
        <f t="shared" si="4"/>
        <v/>
      </c>
      <c r="C145" s="103" t="str">
        <f t="shared" si="5"/>
        <v/>
      </c>
      <c r="D145" s="189"/>
      <c r="E145" s="190"/>
      <c r="F145" s="191"/>
      <c r="G145" s="192"/>
      <c r="H145" s="191"/>
      <c r="I145" s="190"/>
      <c r="J145" s="190"/>
      <c r="K145" s="190"/>
      <c r="L145" s="190"/>
      <c r="M145" s="191"/>
      <c r="N145" s="191"/>
    </row>
    <row r="146" spans="1:14" ht="20.100000000000001" customHeight="1" x14ac:dyDescent="0.2">
      <c r="A146" s="188">
        <v>144</v>
      </c>
      <c r="B146" s="103" t="str">
        <f t="shared" si="4"/>
        <v/>
      </c>
      <c r="C146" s="103" t="str">
        <f t="shared" si="5"/>
        <v/>
      </c>
      <c r="D146" s="189"/>
      <c r="E146" s="190"/>
      <c r="F146" s="191"/>
      <c r="G146" s="192"/>
      <c r="H146" s="191"/>
      <c r="I146" s="190"/>
      <c r="J146" s="190"/>
      <c r="K146" s="190"/>
      <c r="L146" s="190"/>
      <c r="M146" s="191"/>
      <c r="N146" s="191"/>
    </row>
    <row r="147" spans="1:14" ht="20.100000000000001" customHeight="1" x14ac:dyDescent="0.2">
      <c r="A147" s="188">
        <v>145</v>
      </c>
      <c r="B147" s="103" t="str">
        <f t="shared" si="4"/>
        <v/>
      </c>
      <c r="C147" s="103" t="str">
        <f t="shared" si="5"/>
        <v/>
      </c>
      <c r="D147" s="189"/>
      <c r="E147" s="190"/>
      <c r="F147" s="191"/>
      <c r="G147" s="192"/>
      <c r="H147" s="191"/>
      <c r="I147" s="190"/>
      <c r="J147" s="190"/>
      <c r="K147" s="190"/>
      <c r="L147" s="190"/>
      <c r="M147" s="191"/>
      <c r="N147" s="191"/>
    </row>
    <row r="148" spans="1:14" ht="20.100000000000001" customHeight="1" x14ac:dyDescent="0.2">
      <c r="A148" s="188">
        <v>146</v>
      </c>
      <c r="B148" s="103" t="str">
        <f t="shared" si="4"/>
        <v/>
      </c>
      <c r="C148" s="103" t="str">
        <f t="shared" si="5"/>
        <v/>
      </c>
      <c r="D148" s="189"/>
      <c r="E148" s="190"/>
      <c r="F148" s="191"/>
      <c r="G148" s="192"/>
      <c r="H148" s="191"/>
      <c r="I148" s="190"/>
      <c r="J148" s="190"/>
      <c r="K148" s="190"/>
      <c r="L148" s="190"/>
      <c r="M148" s="191"/>
      <c r="N148" s="191"/>
    </row>
    <row r="149" spans="1:14" ht="20.100000000000001" customHeight="1" x14ac:dyDescent="0.2">
      <c r="A149" s="188">
        <v>147</v>
      </c>
      <c r="B149" s="103" t="str">
        <f t="shared" si="4"/>
        <v/>
      </c>
      <c r="C149" s="103" t="str">
        <f t="shared" si="5"/>
        <v/>
      </c>
      <c r="D149" s="189"/>
      <c r="E149" s="190"/>
      <c r="F149" s="191"/>
      <c r="G149" s="192"/>
      <c r="H149" s="191"/>
      <c r="I149" s="190"/>
      <c r="J149" s="190"/>
      <c r="K149" s="190"/>
      <c r="L149" s="190"/>
      <c r="M149" s="191"/>
      <c r="N149" s="191"/>
    </row>
    <row r="150" spans="1:14" ht="20.100000000000001" customHeight="1" x14ac:dyDescent="0.2">
      <c r="A150" s="188">
        <v>148</v>
      </c>
      <c r="B150" s="103" t="str">
        <f t="shared" si="4"/>
        <v/>
      </c>
      <c r="C150" s="103" t="str">
        <f t="shared" si="5"/>
        <v/>
      </c>
      <c r="D150" s="189"/>
      <c r="E150" s="190"/>
      <c r="F150" s="191"/>
      <c r="G150" s="192"/>
      <c r="H150" s="191"/>
      <c r="I150" s="190"/>
      <c r="J150" s="190"/>
      <c r="K150" s="190"/>
      <c r="L150" s="190"/>
      <c r="M150" s="191"/>
      <c r="N150" s="191"/>
    </row>
    <row r="151" spans="1:14" ht="20.100000000000001" customHeight="1" x14ac:dyDescent="0.2">
      <c r="A151" s="188">
        <v>149</v>
      </c>
      <c r="B151" s="103" t="str">
        <f t="shared" si="4"/>
        <v/>
      </c>
      <c r="C151" s="103" t="str">
        <f t="shared" si="5"/>
        <v/>
      </c>
      <c r="D151" s="189"/>
      <c r="E151" s="190"/>
      <c r="F151" s="191"/>
      <c r="G151" s="192"/>
      <c r="H151" s="191"/>
      <c r="I151" s="190"/>
      <c r="J151" s="190"/>
      <c r="K151" s="190"/>
      <c r="L151" s="190"/>
      <c r="M151" s="191"/>
      <c r="N151" s="191"/>
    </row>
    <row r="152" spans="1:14" ht="20.100000000000001" customHeight="1" x14ac:dyDescent="0.2">
      <c r="A152" s="188">
        <v>150</v>
      </c>
      <c r="B152" s="103" t="str">
        <f t="shared" si="4"/>
        <v/>
      </c>
      <c r="C152" s="103" t="str">
        <f t="shared" si="5"/>
        <v/>
      </c>
      <c r="D152" s="189"/>
      <c r="E152" s="190"/>
      <c r="F152" s="191"/>
      <c r="G152" s="192"/>
      <c r="H152" s="191"/>
      <c r="I152" s="190"/>
      <c r="J152" s="190"/>
      <c r="K152" s="190"/>
      <c r="L152" s="190"/>
      <c r="M152" s="191"/>
      <c r="N152" s="191"/>
    </row>
    <row r="153" spans="1:14" ht="20.100000000000001" customHeight="1" x14ac:dyDescent="0.2">
      <c r="A153" s="188">
        <v>151</v>
      </c>
      <c r="B153" s="103" t="str">
        <f t="shared" si="4"/>
        <v/>
      </c>
      <c r="C153" s="103" t="str">
        <f t="shared" si="5"/>
        <v/>
      </c>
      <c r="D153" s="189"/>
      <c r="E153" s="190"/>
      <c r="F153" s="191"/>
      <c r="G153" s="192"/>
      <c r="H153" s="191"/>
      <c r="I153" s="190"/>
      <c r="J153" s="190"/>
      <c r="K153" s="190"/>
      <c r="L153" s="190"/>
      <c r="M153" s="191"/>
      <c r="N153" s="191"/>
    </row>
    <row r="154" spans="1:14" ht="20.100000000000001" customHeight="1" x14ac:dyDescent="0.2">
      <c r="A154" s="188">
        <v>152</v>
      </c>
      <c r="B154" s="103" t="str">
        <f t="shared" si="4"/>
        <v/>
      </c>
      <c r="C154" s="103" t="str">
        <f t="shared" si="5"/>
        <v/>
      </c>
      <c r="D154" s="189"/>
      <c r="E154" s="190"/>
      <c r="F154" s="191"/>
      <c r="G154" s="192"/>
      <c r="H154" s="191"/>
      <c r="I154" s="190"/>
      <c r="J154" s="190"/>
      <c r="K154" s="190"/>
      <c r="L154" s="190"/>
      <c r="M154" s="191"/>
      <c r="N154" s="191"/>
    </row>
    <row r="155" spans="1:14" ht="20.100000000000001" customHeight="1" x14ac:dyDescent="0.2">
      <c r="A155" s="188">
        <v>153</v>
      </c>
      <c r="B155" s="103" t="str">
        <f t="shared" si="4"/>
        <v/>
      </c>
      <c r="C155" s="103" t="str">
        <f t="shared" si="5"/>
        <v/>
      </c>
      <c r="D155" s="189"/>
      <c r="E155" s="190"/>
      <c r="F155" s="191"/>
      <c r="G155" s="192"/>
      <c r="H155" s="191"/>
      <c r="I155" s="190"/>
      <c r="J155" s="190"/>
      <c r="K155" s="190"/>
      <c r="L155" s="190"/>
      <c r="M155" s="191"/>
      <c r="N155" s="191"/>
    </row>
    <row r="156" spans="1:14" ht="20.100000000000001" customHeight="1" x14ac:dyDescent="0.2">
      <c r="A156" s="188">
        <v>154</v>
      </c>
      <c r="B156" s="103" t="str">
        <f t="shared" si="4"/>
        <v/>
      </c>
      <c r="C156" s="103" t="str">
        <f t="shared" si="5"/>
        <v/>
      </c>
      <c r="D156" s="189"/>
      <c r="E156" s="190"/>
      <c r="F156" s="191"/>
      <c r="G156" s="192"/>
      <c r="H156" s="191"/>
      <c r="I156" s="190"/>
      <c r="J156" s="190"/>
      <c r="K156" s="190"/>
      <c r="L156" s="190"/>
      <c r="M156" s="191"/>
      <c r="N156" s="191"/>
    </row>
    <row r="157" spans="1:14" ht="20.100000000000001" customHeight="1" x14ac:dyDescent="0.2">
      <c r="A157" s="188">
        <v>155</v>
      </c>
      <c r="B157" s="103" t="str">
        <f t="shared" si="4"/>
        <v/>
      </c>
      <c r="C157" s="103" t="str">
        <f t="shared" si="5"/>
        <v/>
      </c>
      <c r="D157" s="189"/>
      <c r="E157" s="190"/>
      <c r="F157" s="191"/>
      <c r="G157" s="192"/>
      <c r="H157" s="191"/>
      <c r="I157" s="190"/>
      <c r="J157" s="190"/>
      <c r="K157" s="190"/>
      <c r="L157" s="190"/>
      <c r="M157" s="191"/>
      <c r="N157" s="191"/>
    </row>
    <row r="158" spans="1:14" ht="20.100000000000001" customHeight="1" x14ac:dyDescent="0.2">
      <c r="A158" s="188">
        <v>156</v>
      </c>
      <c r="B158" s="103" t="str">
        <f t="shared" si="4"/>
        <v/>
      </c>
      <c r="C158" s="103" t="str">
        <f t="shared" si="5"/>
        <v/>
      </c>
      <c r="D158" s="189"/>
      <c r="E158" s="190"/>
      <c r="F158" s="191"/>
      <c r="G158" s="192"/>
      <c r="H158" s="191"/>
      <c r="I158" s="190"/>
      <c r="J158" s="190"/>
      <c r="K158" s="190"/>
      <c r="L158" s="190"/>
      <c r="M158" s="191"/>
      <c r="N158" s="191"/>
    </row>
    <row r="159" spans="1:14" ht="20.100000000000001" customHeight="1" x14ac:dyDescent="0.2">
      <c r="A159" s="188">
        <v>157</v>
      </c>
      <c r="B159" s="103" t="str">
        <f t="shared" si="4"/>
        <v/>
      </c>
      <c r="C159" s="103" t="str">
        <f t="shared" si="5"/>
        <v/>
      </c>
      <c r="D159" s="189"/>
      <c r="E159" s="190"/>
      <c r="F159" s="191"/>
      <c r="G159" s="192"/>
      <c r="H159" s="191"/>
      <c r="I159" s="190"/>
      <c r="J159" s="190"/>
      <c r="K159" s="190"/>
      <c r="L159" s="190"/>
      <c r="M159" s="191"/>
      <c r="N159" s="191"/>
    </row>
    <row r="160" spans="1:14" ht="20.100000000000001" customHeight="1" x14ac:dyDescent="0.2">
      <c r="A160" s="188">
        <v>158</v>
      </c>
      <c r="B160" s="103" t="str">
        <f t="shared" si="4"/>
        <v/>
      </c>
      <c r="C160" s="103" t="str">
        <f t="shared" si="5"/>
        <v/>
      </c>
      <c r="D160" s="189"/>
      <c r="E160" s="190"/>
      <c r="F160" s="191"/>
      <c r="G160" s="192"/>
      <c r="H160" s="191"/>
      <c r="I160" s="190"/>
      <c r="J160" s="190"/>
      <c r="K160" s="190"/>
      <c r="L160" s="190"/>
      <c r="M160" s="191"/>
      <c r="N160" s="191"/>
    </row>
    <row r="161" spans="1:14" ht="20.100000000000001" customHeight="1" x14ac:dyDescent="0.2">
      <c r="A161" s="188">
        <v>159</v>
      </c>
      <c r="B161" s="103" t="str">
        <f t="shared" si="4"/>
        <v/>
      </c>
      <c r="C161" s="103" t="str">
        <f t="shared" si="5"/>
        <v/>
      </c>
      <c r="D161" s="189"/>
      <c r="E161" s="190"/>
      <c r="F161" s="191"/>
      <c r="G161" s="192"/>
      <c r="H161" s="191"/>
      <c r="I161" s="190"/>
      <c r="J161" s="190"/>
      <c r="K161" s="190"/>
      <c r="L161" s="190"/>
      <c r="M161" s="191"/>
      <c r="N161" s="191"/>
    </row>
    <row r="162" spans="1:14" ht="20.100000000000001" customHeight="1" x14ac:dyDescent="0.2">
      <c r="A162" s="188">
        <v>160</v>
      </c>
      <c r="B162" s="103" t="str">
        <f t="shared" si="4"/>
        <v/>
      </c>
      <c r="C162" s="103" t="str">
        <f t="shared" si="5"/>
        <v/>
      </c>
      <c r="D162" s="189"/>
      <c r="E162" s="190"/>
      <c r="F162" s="191"/>
      <c r="G162" s="192"/>
      <c r="H162" s="191"/>
      <c r="I162" s="190"/>
      <c r="J162" s="190"/>
      <c r="K162" s="190"/>
      <c r="L162" s="190"/>
      <c r="M162" s="191"/>
      <c r="N162" s="191"/>
    </row>
    <row r="163" spans="1:14" ht="20.100000000000001" customHeight="1" x14ac:dyDescent="0.2">
      <c r="A163" s="188">
        <v>161</v>
      </c>
      <c r="B163" s="103" t="str">
        <f t="shared" si="4"/>
        <v/>
      </c>
      <c r="C163" s="103" t="str">
        <f t="shared" si="5"/>
        <v/>
      </c>
      <c r="D163" s="189"/>
      <c r="E163" s="190"/>
      <c r="F163" s="191"/>
      <c r="G163" s="192"/>
      <c r="H163" s="191"/>
      <c r="I163" s="190"/>
      <c r="J163" s="190"/>
      <c r="K163" s="190"/>
      <c r="L163" s="190"/>
      <c r="M163" s="191"/>
      <c r="N163" s="191"/>
    </row>
    <row r="164" spans="1:14" ht="20.100000000000001" customHeight="1" x14ac:dyDescent="0.2">
      <c r="A164" s="188">
        <v>162</v>
      </c>
      <c r="B164" s="103" t="str">
        <f t="shared" si="4"/>
        <v/>
      </c>
      <c r="C164" s="103" t="str">
        <f t="shared" si="5"/>
        <v/>
      </c>
      <c r="D164" s="189"/>
      <c r="E164" s="190"/>
      <c r="F164" s="191"/>
      <c r="G164" s="192"/>
      <c r="H164" s="191"/>
      <c r="I164" s="190"/>
      <c r="J164" s="190"/>
      <c r="K164" s="190"/>
      <c r="L164" s="190"/>
      <c r="M164" s="191"/>
      <c r="N164" s="191"/>
    </row>
    <row r="165" spans="1:14" ht="20.100000000000001" customHeight="1" x14ac:dyDescent="0.2">
      <c r="A165" s="188">
        <v>163</v>
      </c>
      <c r="B165" s="103" t="str">
        <f t="shared" si="4"/>
        <v/>
      </c>
      <c r="C165" s="103" t="str">
        <f t="shared" si="5"/>
        <v/>
      </c>
      <c r="D165" s="189"/>
      <c r="E165" s="190"/>
      <c r="F165" s="191"/>
      <c r="G165" s="192"/>
      <c r="H165" s="191"/>
      <c r="I165" s="190"/>
      <c r="J165" s="190"/>
      <c r="K165" s="190"/>
      <c r="L165" s="190"/>
      <c r="M165" s="191"/>
      <c r="N165" s="191"/>
    </row>
    <row r="166" spans="1:14" ht="20.100000000000001" customHeight="1" x14ac:dyDescent="0.2">
      <c r="A166" s="188">
        <v>164</v>
      </c>
      <c r="B166" s="103" t="str">
        <f t="shared" si="4"/>
        <v/>
      </c>
      <c r="C166" s="103" t="str">
        <f t="shared" si="5"/>
        <v/>
      </c>
      <c r="D166" s="189"/>
      <c r="E166" s="190"/>
      <c r="F166" s="191"/>
      <c r="G166" s="192"/>
      <c r="H166" s="191"/>
      <c r="I166" s="190"/>
      <c r="J166" s="190"/>
      <c r="K166" s="190"/>
      <c r="L166" s="190"/>
      <c r="M166" s="191"/>
      <c r="N166" s="191"/>
    </row>
    <row r="167" spans="1:14" ht="20.100000000000001" customHeight="1" x14ac:dyDescent="0.2">
      <c r="A167" s="188">
        <v>165</v>
      </c>
      <c r="B167" s="103" t="str">
        <f t="shared" si="4"/>
        <v/>
      </c>
      <c r="C167" s="103" t="str">
        <f t="shared" si="5"/>
        <v/>
      </c>
      <c r="D167" s="189"/>
      <c r="E167" s="190"/>
      <c r="F167" s="191"/>
      <c r="G167" s="192"/>
      <c r="H167" s="191"/>
      <c r="I167" s="190"/>
      <c r="J167" s="190"/>
      <c r="K167" s="190"/>
      <c r="L167" s="190"/>
      <c r="M167" s="191"/>
      <c r="N167" s="191"/>
    </row>
    <row r="168" spans="1:14" ht="20.100000000000001" customHeight="1" x14ac:dyDescent="0.2">
      <c r="A168" s="188">
        <v>166</v>
      </c>
      <c r="B168" s="103" t="str">
        <f t="shared" si="4"/>
        <v/>
      </c>
      <c r="C168" s="103" t="str">
        <f t="shared" si="5"/>
        <v/>
      </c>
      <c r="D168" s="189"/>
      <c r="E168" s="190"/>
      <c r="F168" s="191"/>
      <c r="G168" s="192"/>
      <c r="H168" s="191"/>
      <c r="I168" s="190"/>
      <c r="J168" s="190"/>
      <c r="K168" s="190"/>
      <c r="L168" s="190"/>
      <c r="M168" s="191"/>
      <c r="N168" s="191"/>
    </row>
    <row r="169" spans="1:14" ht="20.100000000000001" customHeight="1" x14ac:dyDescent="0.2">
      <c r="A169" s="188">
        <v>167</v>
      </c>
      <c r="B169" s="103" t="str">
        <f t="shared" si="4"/>
        <v/>
      </c>
      <c r="C169" s="103" t="str">
        <f t="shared" si="5"/>
        <v/>
      </c>
      <c r="D169" s="189"/>
      <c r="E169" s="190"/>
      <c r="F169" s="191"/>
      <c r="G169" s="192"/>
      <c r="H169" s="191"/>
      <c r="I169" s="190"/>
      <c r="J169" s="190"/>
      <c r="K169" s="190"/>
      <c r="L169" s="190"/>
      <c r="M169" s="191"/>
      <c r="N169" s="191"/>
    </row>
    <row r="170" spans="1:14" ht="20.100000000000001" customHeight="1" x14ac:dyDescent="0.2">
      <c r="A170" s="188">
        <v>168</v>
      </c>
      <c r="B170" s="103" t="str">
        <f t="shared" si="4"/>
        <v/>
      </c>
      <c r="C170" s="103" t="str">
        <f t="shared" si="5"/>
        <v/>
      </c>
      <c r="D170" s="189"/>
      <c r="E170" s="190"/>
      <c r="F170" s="191"/>
      <c r="G170" s="192"/>
      <c r="H170" s="191"/>
      <c r="I170" s="190"/>
      <c r="J170" s="190"/>
      <c r="K170" s="190"/>
      <c r="L170" s="190"/>
      <c r="M170" s="191"/>
      <c r="N170" s="191"/>
    </row>
    <row r="171" spans="1:14" ht="20.100000000000001" customHeight="1" x14ac:dyDescent="0.2">
      <c r="A171" s="188">
        <v>169</v>
      </c>
      <c r="B171" s="103" t="str">
        <f t="shared" si="4"/>
        <v/>
      </c>
      <c r="C171" s="103" t="str">
        <f t="shared" si="5"/>
        <v/>
      </c>
      <c r="D171" s="189"/>
      <c r="E171" s="190"/>
      <c r="F171" s="191"/>
      <c r="G171" s="192"/>
      <c r="H171" s="191"/>
      <c r="I171" s="190"/>
      <c r="J171" s="190"/>
      <c r="K171" s="190"/>
      <c r="L171" s="190"/>
      <c r="M171" s="191"/>
      <c r="N171" s="191"/>
    </row>
    <row r="172" spans="1:14" ht="20.100000000000001" customHeight="1" x14ac:dyDescent="0.2">
      <c r="A172" s="188">
        <v>170</v>
      </c>
      <c r="B172" s="103" t="str">
        <f t="shared" si="4"/>
        <v/>
      </c>
      <c r="C172" s="103" t="str">
        <f t="shared" si="5"/>
        <v/>
      </c>
      <c r="D172" s="189"/>
      <c r="E172" s="190"/>
      <c r="F172" s="191"/>
      <c r="G172" s="192"/>
      <c r="H172" s="191"/>
      <c r="I172" s="190"/>
      <c r="J172" s="190"/>
      <c r="K172" s="190"/>
      <c r="L172" s="190"/>
      <c r="M172" s="191"/>
      <c r="N172" s="191"/>
    </row>
    <row r="173" spans="1:14" ht="20.100000000000001" customHeight="1" x14ac:dyDescent="0.2">
      <c r="A173" s="188">
        <v>171</v>
      </c>
      <c r="B173" s="103" t="str">
        <f t="shared" si="4"/>
        <v/>
      </c>
      <c r="C173" s="103" t="str">
        <f t="shared" si="5"/>
        <v/>
      </c>
      <c r="D173" s="189"/>
      <c r="E173" s="190"/>
      <c r="F173" s="191"/>
      <c r="G173" s="192"/>
      <c r="H173" s="191"/>
      <c r="I173" s="190"/>
      <c r="J173" s="190"/>
      <c r="K173" s="190"/>
      <c r="L173" s="190"/>
      <c r="M173" s="191"/>
      <c r="N173" s="191"/>
    </row>
    <row r="174" spans="1:14" ht="20.100000000000001" customHeight="1" x14ac:dyDescent="0.2">
      <c r="A174" s="188">
        <v>172</v>
      </c>
      <c r="B174" s="103" t="str">
        <f t="shared" si="4"/>
        <v/>
      </c>
      <c r="C174" s="103" t="str">
        <f t="shared" si="5"/>
        <v/>
      </c>
      <c r="D174" s="189"/>
      <c r="E174" s="190"/>
      <c r="F174" s="191"/>
      <c r="G174" s="192"/>
      <c r="H174" s="191"/>
      <c r="I174" s="190"/>
      <c r="J174" s="190"/>
      <c r="K174" s="190"/>
      <c r="L174" s="190"/>
      <c r="M174" s="191"/>
      <c r="N174" s="191"/>
    </row>
    <row r="175" spans="1:14" ht="20.100000000000001" customHeight="1" x14ac:dyDescent="0.2">
      <c r="A175" s="188">
        <v>173</v>
      </c>
      <c r="B175" s="103" t="str">
        <f t="shared" si="4"/>
        <v/>
      </c>
      <c r="C175" s="103" t="str">
        <f t="shared" si="5"/>
        <v/>
      </c>
      <c r="D175" s="189"/>
      <c r="E175" s="190"/>
      <c r="F175" s="191"/>
      <c r="G175" s="192"/>
      <c r="H175" s="191"/>
      <c r="I175" s="190"/>
      <c r="J175" s="190"/>
      <c r="K175" s="190"/>
      <c r="L175" s="190"/>
      <c r="M175" s="191"/>
      <c r="N175" s="191"/>
    </row>
    <row r="176" spans="1:14" ht="20.100000000000001" customHeight="1" x14ac:dyDescent="0.2">
      <c r="A176" s="188">
        <v>174</v>
      </c>
      <c r="B176" s="103" t="str">
        <f t="shared" si="4"/>
        <v/>
      </c>
      <c r="C176" s="103" t="str">
        <f t="shared" si="5"/>
        <v/>
      </c>
      <c r="D176" s="189"/>
      <c r="E176" s="190"/>
      <c r="F176" s="191"/>
      <c r="G176" s="192"/>
      <c r="H176" s="191"/>
      <c r="I176" s="190"/>
      <c r="J176" s="190"/>
      <c r="K176" s="190"/>
      <c r="L176" s="190"/>
      <c r="M176" s="191"/>
      <c r="N176" s="191"/>
    </row>
    <row r="177" spans="1:14" ht="20.100000000000001" customHeight="1" x14ac:dyDescent="0.2">
      <c r="A177" s="188">
        <v>175</v>
      </c>
      <c r="B177" s="103" t="str">
        <f t="shared" si="4"/>
        <v/>
      </c>
      <c r="C177" s="103" t="str">
        <f t="shared" si="5"/>
        <v/>
      </c>
      <c r="D177" s="189"/>
      <c r="E177" s="190"/>
      <c r="F177" s="191"/>
      <c r="G177" s="192"/>
      <c r="H177" s="191"/>
      <c r="I177" s="190"/>
      <c r="J177" s="190"/>
      <c r="K177" s="190"/>
      <c r="L177" s="190"/>
      <c r="M177" s="191"/>
      <c r="N177" s="191"/>
    </row>
    <row r="178" spans="1:14" ht="20.100000000000001" customHeight="1" x14ac:dyDescent="0.2">
      <c r="A178" s="188">
        <v>176</v>
      </c>
      <c r="B178" s="103" t="str">
        <f t="shared" si="4"/>
        <v/>
      </c>
      <c r="C178" s="103" t="str">
        <f t="shared" si="5"/>
        <v/>
      </c>
      <c r="D178" s="189"/>
      <c r="E178" s="190"/>
      <c r="F178" s="191"/>
      <c r="G178" s="192"/>
      <c r="H178" s="191"/>
      <c r="I178" s="190"/>
      <c r="J178" s="190"/>
      <c r="K178" s="190"/>
      <c r="L178" s="190"/>
      <c r="M178" s="191"/>
      <c r="N178" s="191"/>
    </row>
    <row r="179" spans="1:14" ht="20.100000000000001" customHeight="1" x14ac:dyDescent="0.2">
      <c r="A179" s="188">
        <v>177</v>
      </c>
      <c r="B179" s="103" t="str">
        <f t="shared" si="4"/>
        <v/>
      </c>
      <c r="C179" s="103" t="str">
        <f t="shared" si="5"/>
        <v/>
      </c>
      <c r="D179" s="189"/>
      <c r="E179" s="190"/>
      <c r="F179" s="191"/>
      <c r="G179" s="192"/>
      <c r="H179" s="191"/>
      <c r="I179" s="190"/>
      <c r="J179" s="190"/>
      <c r="K179" s="190"/>
      <c r="L179" s="190"/>
      <c r="M179" s="191"/>
      <c r="N179" s="191"/>
    </row>
    <row r="180" spans="1:14" ht="20.100000000000001" customHeight="1" x14ac:dyDescent="0.2">
      <c r="A180" s="188">
        <v>178</v>
      </c>
      <c r="B180" s="103" t="str">
        <f t="shared" si="4"/>
        <v/>
      </c>
      <c r="C180" s="103" t="str">
        <f t="shared" si="5"/>
        <v/>
      </c>
      <c r="D180" s="189"/>
      <c r="E180" s="190"/>
      <c r="F180" s="191"/>
      <c r="G180" s="192"/>
      <c r="H180" s="191"/>
      <c r="I180" s="190"/>
      <c r="J180" s="190"/>
      <c r="K180" s="190"/>
      <c r="L180" s="190"/>
      <c r="M180" s="191"/>
      <c r="N180" s="191"/>
    </row>
    <row r="181" spans="1:14" ht="20.100000000000001" customHeight="1" x14ac:dyDescent="0.2">
      <c r="A181" s="188">
        <v>179</v>
      </c>
      <c r="B181" s="103" t="str">
        <f t="shared" si="4"/>
        <v/>
      </c>
      <c r="C181" s="103" t="str">
        <f t="shared" si="5"/>
        <v/>
      </c>
      <c r="D181" s="189"/>
      <c r="E181" s="190"/>
      <c r="F181" s="191"/>
      <c r="G181" s="192"/>
      <c r="H181" s="191"/>
      <c r="I181" s="190"/>
      <c r="J181" s="190"/>
      <c r="K181" s="190"/>
      <c r="L181" s="190"/>
      <c r="M181" s="191"/>
      <c r="N181" s="191"/>
    </row>
    <row r="182" spans="1:14" ht="20.100000000000001" customHeight="1" x14ac:dyDescent="0.2">
      <c r="A182" s="188">
        <v>180</v>
      </c>
      <c r="B182" s="103" t="str">
        <f t="shared" si="4"/>
        <v/>
      </c>
      <c r="C182" s="103" t="str">
        <f t="shared" si="5"/>
        <v/>
      </c>
      <c r="D182" s="189"/>
      <c r="E182" s="190"/>
      <c r="F182" s="191"/>
      <c r="G182" s="192"/>
      <c r="H182" s="191"/>
      <c r="I182" s="190"/>
      <c r="J182" s="190"/>
      <c r="K182" s="190"/>
      <c r="L182" s="190"/>
      <c r="M182" s="191"/>
      <c r="N182" s="191"/>
    </row>
    <row r="183" spans="1:14" ht="20.100000000000001" customHeight="1" x14ac:dyDescent="0.2">
      <c r="A183" s="188">
        <v>181</v>
      </c>
      <c r="B183" s="103" t="str">
        <f t="shared" si="4"/>
        <v/>
      </c>
      <c r="C183" s="103" t="str">
        <f t="shared" si="5"/>
        <v/>
      </c>
      <c r="D183" s="189"/>
      <c r="E183" s="190"/>
      <c r="F183" s="191"/>
      <c r="G183" s="192"/>
      <c r="H183" s="191"/>
      <c r="I183" s="190"/>
      <c r="J183" s="190"/>
      <c r="K183" s="190"/>
      <c r="L183" s="190"/>
      <c r="M183" s="191"/>
      <c r="N183" s="191"/>
    </row>
    <row r="184" spans="1:14" ht="20.100000000000001" customHeight="1" x14ac:dyDescent="0.2">
      <c r="A184" s="188">
        <v>182</v>
      </c>
      <c r="B184" s="103" t="str">
        <f t="shared" si="4"/>
        <v/>
      </c>
      <c r="C184" s="103" t="str">
        <f t="shared" si="5"/>
        <v/>
      </c>
      <c r="D184" s="189"/>
      <c r="E184" s="190"/>
      <c r="F184" s="191"/>
      <c r="G184" s="192"/>
      <c r="H184" s="191"/>
      <c r="I184" s="190"/>
      <c r="J184" s="190"/>
      <c r="K184" s="190"/>
      <c r="L184" s="190"/>
      <c r="M184" s="191"/>
      <c r="N184" s="191"/>
    </row>
    <row r="185" spans="1:14" ht="20.100000000000001" customHeight="1" x14ac:dyDescent="0.2">
      <c r="A185" s="188">
        <v>183</v>
      </c>
      <c r="B185" s="103" t="str">
        <f t="shared" si="4"/>
        <v/>
      </c>
      <c r="C185" s="103" t="str">
        <f t="shared" si="5"/>
        <v/>
      </c>
      <c r="D185" s="189"/>
      <c r="E185" s="190"/>
      <c r="F185" s="191"/>
      <c r="G185" s="192"/>
      <c r="H185" s="191"/>
      <c r="I185" s="190"/>
      <c r="J185" s="190"/>
      <c r="K185" s="190"/>
      <c r="L185" s="190"/>
      <c r="M185" s="191"/>
      <c r="N185" s="191"/>
    </row>
    <row r="186" spans="1:14" ht="20.100000000000001" customHeight="1" x14ac:dyDescent="0.2">
      <c r="A186" s="188">
        <v>184</v>
      </c>
      <c r="B186" s="103" t="str">
        <f t="shared" si="4"/>
        <v/>
      </c>
      <c r="C186" s="103" t="str">
        <f t="shared" si="5"/>
        <v/>
      </c>
      <c r="D186" s="189"/>
      <c r="E186" s="190"/>
      <c r="F186" s="191"/>
      <c r="G186" s="192"/>
      <c r="H186" s="191"/>
      <c r="I186" s="190"/>
      <c r="J186" s="190"/>
      <c r="K186" s="190"/>
      <c r="L186" s="190"/>
      <c r="M186" s="191"/>
      <c r="N186" s="191"/>
    </row>
    <row r="187" spans="1:14" ht="20.100000000000001" customHeight="1" x14ac:dyDescent="0.2">
      <c r="A187" s="188">
        <v>185</v>
      </c>
      <c r="B187" s="103" t="str">
        <f t="shared" si="4"/>
        <v/>
      </c>
      <c r="C187" s="103" t="str">
        <f t="shared" si="5"/>
        <v/>
      </c>
      <c r="D187" s="189"/>
      <c r="E187" s="190"/>
      <c r="F187" s="191"/>
      <c r="G187" s="192"/>
      <c r="H187" s="191"/>
      <c r="I187" s="190"/>
      <c r="J187" s="190"/>
      <c r="K187" s="190"/>
      <c r="L187" s="190"/>
      <c r="M187" s="191"/>
      <c r="N187" s="191"/>
    </row>
    <row r="188" spans="1:14" ht="20.100000000000001" customHeight="1" x14ac:dyDescent="0.2">
      <c r="A188" s="188">
        <v>186</v>
      </c>
      <c r="B188" s="103" t="str">
        <f t="shared" si="4"/>
        <v/>
      </c>
      <c r="C188" s="103" t="str">
        <f t="shared" si="5"/>
        <v/>
      </c>
      <c r="D188" s="189"/>
      <c r="E188" s="190"/>
      <c r="F188" s="191"/>
      <c r="G188" s="192"/>
      <c r="H188" s="191"/>
      <c r="I188" s="190"/>
      <c r="J188" s="190"/>
      <c r="K188" s="190"/>
      <c r="L188" s="190"/>
      <c r="M188" s="191"/>
      <c r="N188" s="191"/>
    </row>
    <row r="189" spans="1:14" ht="20.100000000000001" customHeight="1" x14ac:dyDescent="0.2">
      <c r="A189" s="188">
        <v>187</v>
      </c>
      <c r="B189" s="103" t="str">
        <f t="shared" si="4"/>
        <v/>
      </c>
      <c r="C189" s="103" t="str">
        <f t="shared" si="5"/>
        <v/>
      </c>
      <c r="D189" s="189"/>
      <c r="E189" s="190"/>
      <c r="F189" s="191"/>
      <c r="G189" s="192"/>
      <c r="H189" s="191"/>
      <c r="I189" s="190"/>
      <c r="J189" s="190"/>
      <c r="K189" s="190"/>
      <c r="L189" s="190"/>
      <c r="M189" s="191"/>
      <c r="N189" s="191"/>
    </row>
    <row r="190" spans="1:14" ht="20.100000000000001" customHeight="1" x14ac:dyDescent="0.2">
      <c r="A190" s="188">
        <v>188</v>
      </c>
      <c r="B190" s="103" t="str">
        <f t="shared" si="4"/>
        <v/>
      </c>
      <c r="C190" s="103" t="str">
        <f t="shared" si="5"/>
        <v/>
      </c>
      <c r="D190" s="189"/>
      <c r="E190" s="190"/>
      <c r="F190" s="191"/>
      <c r="G190" s="192"/>
      <c r="H190" s="191"/>
      <c r="I190" s="190"/>
      <c r="J190" s="190"/>
      <c r="K190" s="190"/>
      <c r="L190" s="190"/>
      <c r="M190" s="191"/>
      <c r="N190" s="191"/>
    </row>
    <row r="191" spans="1:14" ht="20.100000000000001" customHeight="1" x14ac:dyDescent="0.2">
      <c r="A191" s="188">
        <v>189</v>
      </c>
      <c r="B191" s="103" t="str">
        <f t="shared" si="4"/>
        <v/>
      </c>
      <c r="C191" s="103" t="str">
        <f t="shared" si="5"/>
        <v/>
      </c>
      <c r="D191" s="189"/>
      <c r="E191" s="190"/>
      <c r="F191" s="191"/>
      <c r="G191" s="192"/>
      <c r="H191" s="191"/>
      <c r="I191" s="190"/>
      <c r="J191" s="190"/>
      <c r="K191" s="190"/>
      <c r="L191" s="190"/>
      <c r="M191" s="191"/>
      <c r="N191" s="191"/>
    </row>
    <row r="192" spans="1:14" ht="20.100000000000001" customHeight="1" x14ac:dyDescent="0.2">
      <c r="A192" s="188">
        <v>190</v>
      </c>
      <c r="B192" s="103" t="str">
        <f t="shared" si="4"/>
        <v/>
      </c>
      <c r="C192" s="103" t="str">
        <f t="shared" si="5"/>
        <v/>
      </c>
      <c r="D192" s="189"/>
      <c r="E192" s="190"/>
      <c r="F192" s="191"/>
      <c r="G192" s="192"/>
      <c r="H192" s="191"/>
      <c r="I192" s="190"/>
      <c r="J192" s="190"/>
      <c r="K192" s="190"/>
      <c r="L192" s="190"/>
      <c r="M192" s="191"/>
      <c r="N192" s="191"/>
    </row>
    <row r="193" spans="1:14" ht="20.100000000000001" customHeight="1" x14ac:dyDescent="0.2">
      <c r="A193" s="188">
        <v>191</v>
      </c>
      <c r="B193" s="103" t="str">
        <f t="shared" si="4"/>
        <v/>
      </c>
      <c r="C193" s="103" t="str">
        <f t="shared" si="5"/>
        <v/>
      </c>
      <c r="D193" s="189"/>
      <c r="E193" s="190"/>
      <c r="F193" s="191"/>
      <c r="G193" s="192"/>
      <c r="H193" s="191"/>
      <c r="I193" s="190"/>
      <c r="J193" s="190"/>
      <c r="K193" s="190"/>
      <c r="L193" s="190"/>
      <c r="M193" s="191"/>
      <c r="N193" s="191"/>
    </row>
    <row r="194" spans="1:14" ht="20.100000000000001" customHeight="1" x14ac:dyDescent="0.2">
      <c r="A194" s="188">
        <v>192</v>
      </c>
      <c r="B194" s="103" t="str">
        <f t="shared" si="4"/>
        <v/>
      </c>
      <c r="C194" s="103" t="str">
        <f t="shared" si="5"/>
        <v/>
      </c>
      <c r="D194" s="189"/>
      <c r="E194" s="190"/>
      <c r="F194" s="191"/>
      <c r="G194" s="192"/>
      <c r="H194" s="191"/>
      <c r="I194" s="190"/>
      <c r="J194" s="190"/>
      <c r="K194" s="190"/>
      <c r="L194" s="190"/>
      <c r="M194" s="191"/>
      <c r="N194" s="191"/>
    </row>
    <row r="195" spans="1:14" ht="20.100000000000001" customHeight="1" x14ac:dyDescent="0.2">
      <c r="A195" s="188">
        <v>193</v>
      </c>
      <c r="B195" s="103" t="str">
        <f t="shared" si="4"/>
        <v/>
      </c>
      <c r="C195" s="103" t="str">
        <f t="shared" si="5"/>
        <v/>
      </c>
      <c r="D195" s="189"/>
      <c r="E195" s="190"/>
      <c r="F195" s="191"/>
      <c r="G195" s="192"/>
      <c r="H195" s="191"/>
      <c r="I195" s="190"/>
      <c r="J195" s="190"/>
      <c r="K195" s="190"/>
      <c r="L195" s="190"/>
      <c r="M195" s="191"/>
      <c r="N195" s="191"/>
    </row>
    <row r="196" spans="1:14" ht="20.100000000000001" customHeight="1" x14ac:dyDescent="0.2">
      <c r="A196" s="188">
        <v>194</v>
      </c>
      <c r="B196" s="103" t="str">
        <f t="shared" ref="B196:B259" si="6">IF(D196&lt;&gt;"",YEAR(D196),"")</f>
        <v/>
      </c>
      <c r="C196" s="103" t="str">
        <f t="shared" ref="C196:C259" si="7">IF(D196&lt;&gt;"",MONTH(D196),"")</f>
        <v/>
      </c>
      <c r="D196" s="189"/>
      <c r="E196" s="190"/>
      <c r="F196" s="191"/>
      <c r="G196" s="192"/>
      <c r="H196" s="191"/>
      <c r="I196" s="190"/>
      <c r="J196" s="190"/>
      <c r="K196" s="190"/>
      <c r="L196" s="190"/>
      <c r="M196" s="191"/>
      <c r="N196" s="191"/>
    </row>
    <row r="197" spans="1:14" ht="20.100000000000001" customHeight="1" x14ac:dyDescent="0.2">
      <c r="A197" s="188">
        <v>195</v>
      </c>
      <c r="B197" s="103" t="str">
        <f t="shared" si="6"/>
        <v/>
      </c>
      <c r="C197" s="103" t="str">
        <f t="shared" si="7"/>
        <v/>
      </c>
      <c r="D197" s="189"/>
      <c r="E197" s="190"/>
      <c r="F197" s="191"/>
      <c r="G197" s="192"/>
      <c r="H197" s="191"/>
      <c r="I197" s="190"/>
      <c r="J197" s="190"/>
      <c r="K197" s="190"/>
      <c r="L197" s="190"/>
      <c r="M197" s="191"/>
      <c r="N197" s="191"/>
    </row>
    <row r="198" spans="1:14" ht="20.100000000000001" customHeight="1" x14ac:dyDescent="0.2">
      <c r="A198" s="188">
        <v>196</v>
      </c>
      <c r="B198" s="103" t="str">
        <f t="shared" si="6"/>
        <v/>
      </c>
      <c r="C198" s="103" t="str">
        <f t="shared" si="7"/>
        <v/>
      </c>
      <c r="D198" s="189"/>
      <c r="E198" s="190"/>
      <c r="F198" s="191"/>
      <c r="G198" s="192"/>
      <c r="H198" s="191"/>
      <c r="I198" s="190"/>
      <c r="J198" s="190"/>
      <c r="K198" s="190"/>
      <c r="L198" s="190"/>
      <c r="M198" s="191"/>
      <c r="N198" s="191"/>
    </row>
    <row r="199" spans="1:14" ht="20.100000000000001" customHeight="1" x14ac:dyDescent="0.2">
      <c r="A199" s="188">
        <v>197</v>
      </c>
      <c r="B199" s="103" t="str">
        <f t="shared" si="6"/>
        <v/>
      </c>
      <c r="C199" s="103" t="str">
        <f t="shared" si="7"/>
        <v/>
      </c>
      <c r="D199" s="189"/>
      <c r="E199" s="190"/>
      <c r="F199" s="191"/>
      <c r="G199" s="192"/>
      <c r="H199" s="191"/>
      <c r="I199" s="190"/>
      <c r="J199" s="190"/>
      <c r="K199" s="190"/>
      <c r="L199" s="190"/>
      <c r="M199" s="191"/>
      <c r="N199" s="191"/>
    </row>
    <row r="200" spans="1:14" ht="20.100000000000001" customHeight="1" x14ac:dyDescent="0.2">
      <c r="A200" s="188">
        <v>198</v>
      </c>
      <c r="B200" s="103" t="str">
        <f t="shared" si="6"/>
        <v/>
      </c>
      <c r="C200" s="103" t="str">
        <f t="shared" si="7"/>
        <v/>
      </c>
      <c r="D200" s="189"/>
      <c r="E200" s="190"/>
      <c r="F200" s="191"/>
      <c r="G200" s="192"/>
      <c r="H200" s="191"/>
      <c r="I200" s="190"/>
      <c r="J200" s="190"/>
      <c r="K200" s="190"/>
      <c r="L200" s="190"/>
      <c r="M200" s="191"/>
      <c r="N200" s="191"/>
    </row>
    <row r="201" spans="1:14" ht="20.100000000000001" customHeight="1" x14ac:dyDescent="0.2">
      <c r="A201" s="188">
        <v>199</v>
      </c>
      <c r="B201" s="103" t="str">
        <f t="shared" si="6"/>
        <v/>
      </c>
      <c r="C201" s="103" t="str">
        <f t="shared" si="7"/>
        <v/>
      </c>
      <c r="D201" s="189"/>
      <c r="E201" s="190"/>
      <c r="F201" s="191"/>
      <c r="G201" s="192"/>
      <c r="H201" s="191"/>
      <c r="I201" s="190"/>
      <c r="J201" s="190"/>
      <c r="K201" s="190"/>
      <c r="L201" s="190"/>
      <c r="M201" s="191"/>
      <c r="N201" s="191"/>
    </row>
    <row r="202" spans="1:14" ht="20.100000000000001" customHeight="1" x14ac:dyDescent="0.2">
      <c r="A202" s="188">
        <v>200</v>
      </c>
      <c r="B202" s="103" t="str">
        <f t="shared" si="6"/>
        <v/>
      </c>
      <c r="C202" s="103" t="str">
        <f t="shared" si="7"/>
        <v/>
      </c>
      <c r="D202" s="189"/>
      <c r="E202" s="190"/>
      <c r="F202" s="191"/>
      <c r="G202" s="192"/>
      <c r="H202" s="191"/>
      <c r="I202" s="190"/>
      <c r="J202" s="190"/>
      <c r="K202" s="190"/>
      <c r="L202" s="190"/>
      <c r="M202" s="191"/>
      <c r="N202" s="191"/>
    </row>
    <row r="203" spans="1:14" ht="20.100000000000001" customHeight="1" x14ac:dyDescent="0.2">
      <c r="A203" s="188">
        <v>201</v>
      </c>
      <c r="B203" s="103" t="str">
        <f t="shared" si="6"/>
        <v/>
      </c>
      <c r="C203" s="103" t="str">
        <f t="shared" si="7"/>
        <v/>
      </c>
      <c r="D203" s="189"/>
      <c r="E203" s="190"/>
      <c r="F203" s="191"/>
      <c r="G203" s="192"/>
      <c r="H203" s="191"/>
      <c r="I203" s="190"/>
      <c r="J203" s="190"/>
      <c r="K203" s="190"/>
      <c r="L203" s="190"/>
      <c r="M203" s="191"/>
      <c r="N203" s="191"/>
    </row>
    <row r="204" spans="1:14" ht="20.100000000000001" customHeight="1" x14ac:dyDescent="0.2">
      <c r="A204" s="188">
        <v>202</v>
      </c>
      <c r="B204" s="103" t="str">
        <f t="shared" si="6"/>
        <v/>
      </c>
      <c r="C204" s="103" t="str">
        <f t="shared" si="7"/>
        <v/>
      </c>
      <c r="D204" s="189"/>
      <c r="E204" s="190"/>
      <c r="F204" s="191"/>
      <c r="G204" s="192"/>
      <c r="H204" s="191"/>
      <c r="I204" s="190"/>
      <c r="J204" s="190"/>
      <c r="K204" s="190"/>
      <c r="L204" s="190"/>
      <c r="M204" s="191"/>
      <c r="N204" s="191"/>
    </row>
    <row r="205" spans="1:14" ht="20.100000000000001" customHeight="1" x14ac:dyDescent="0.2">
      <c r="A205" s="188">
        <v>203</v>
      </c>
      <c r="B205" s="103" t="str">
        <f t="shared" si="6"/>
        <v/>
      </c>
      <c r="C205" s="103" t="str">
        <f t="shared" si="7"/>
        <v/>
      </c>
      <c r="D205" s="189"/>
      <c r="E205" s="190"/>
      <c r="F205" s="191"/>
      <c r="G205" s="192"/>
      <c r="H205" s="191"/>
      <c r="I205" s="190"/>
      <c r="J205" s="190"/>
      <c r="K205" s="190"/>
      <c r="L205" s="190"/>
      <c r="M205" s="191"/>
      <c r="N205" s="191"/>
    </row>
    <row r="206" spans="1:14" ht="20.100000000000001" customHeight="1" x14ac:dyDescent="0.2">
      <c r="A206" s="188">
        <v>204</v>
      </c>
      <c r="B206" s="103" t="str">
        <f t="shared" si="6"/>
        <v/>
      </c>
      <c r="C206" s="103" t="str">
        <f t="shared" si="7"/>
        <v/>
      </c>
      <c r="D206" s="189"/>
      <c r="E206" s="190"/>
      <c r="F206" s="191"/>
      <c r="G206" s="192"/>
      <c r="H206" s="191"/>
      <c r="I206" s="190"/>
      <c r="J206" s="190"/>
      <c r="K206" s="190"/>
      <c r="L206" s="190"/>
      <c r="M206" s="191"/>
      <c r="N206" s="191"/>
    </row>
    <row r="207" spans="1:14" ht="20.100000000000001" customHeight="1" x14ac:dyDescent="0.2">
      <c r="A207" s="188">
        <v>205</v>
      </c>
      <c r="B207" s="103" t="str">
        <f t="shared" si="6"/>
        <v/>
      </c>
      <c r="C207" s="103" t="str">
        <f t="shared" si="7"/>
        <v/>
      </c>
      <c r="D207" s="189"/>
      <c r="E207" s="190"/>
      <c r="F207" s="191"/>
      <c r="G207" s="192"/>
      <c r="H207" s="191"/>
      <c r="I207" s="190"/>
      <c r="J207" s="190"/>
      <c r="K207" s="190"/>
      <c r="L207" s="190"/>
      <c r="M207" s="191"/>
      <c r="N207" s="191"/>
    </row>
    <row r="208" spans="1:14" ht="20.100000000000001" customHeight="1" x14ac:dyDescent="0.2">
      <c r="A208" s="188">
        <v>206</v>
      </c>
      <c r="B208" s="103" t="str">
        <f t="shared" si="6"/>
        <v/>
      </c>
      <c r="C208" s="103" t="str">
        <f t="shared" si="7"/>
        <v/>
      </c>
      <c r="D208" s="189"/>
      <c r="E208" s="190"/>
      <c r="F208" s="191"/>
      <c r="G208" s="192"/>
      <c r="H208" s="191"/>
      <c r="I208" s="190"/>
      <c r="J208" s="190"/>
      <c r="K208" s="190"/>
      <c r="L208" s="190"/>
      <c r="M208" s="191"/>
      <c r="N208" s="191"/>
    </row>
    <row r="209" spans="1:14" ht="20.100000000000001" customHeight="1" x14ac:dyDescent="0.2">
      <c r="A209" s="188">
        <v>207</v>
      </c>
      <c r="B209" s="103" t="str">
        <f t="shared" si="6"/>
        <v/>
      </c>
      <c r="C209" s="103" t="str">
        <f t="shared" si="7"/>
        <v/>
      </c>
      <c r="D209" s="189"/>
      <c r="E209" s="190"/>
      <c r="F209" s="191"/>
      <c r="G209" s="192"/>
      <c r="H209" s="191"/>
      <c r="I209" s="190"/>
      <c r="J209" s="190"/>
      <c r="K209" s="190"/>
      <c r="L209" s="190"/>
      <c r="M209" s="191"/>
      <c r="N209" s="191"/>
    </row>
    <row r="210" spans="1:14" ht="20.100000000000001" customHeight="1" x14ac:dyDescent="0.2">
      <c r="A210" s="188">
        <v>208</v>
      </c>
      <c r="B210" s="103" t="str">
        <f t="shared" si="6"/>
        <v/>
      </c>
      <c r="C210" s="103" t="str">
        <f t="shared" si="7"/>
        <v/>
      </c>
      <c r="D210" s="189"/>
      <c r="E210" s="190"/>
      <c r="F210" s="191"/>
      <c r="G210" s="192"/>
      <c r="H210" s="191"/>
      <c r="I210" s="190"/>
      <c r="J210" s="190"/>
      <c r="K210" s="190"/>
      <c r="L210" s="190"/>
      <c r="M210" s="191"/>
      <c r="N210" s="191"/>
    </row>
    <row r="211" spans="1:14" ht="20.100000000000001" customHeight="1" x14ac:dyDescent="0.2">
      <c r="A211" s="188">
        <v>209</v>
      </c>
      <c r="B211" s="103" t="str">
        <f t="shared" si="6"/>
        <v/>
      </c>
      <c r="C211" s="103" t="str">
        <f t="shared" si="7"/>
        <v/>
      </c>
      <c r="D211" s="189"/>
      <c r="E211" s="190"/>
      <c r="F211" s="191"/>
      <c r="G211" s="192"/>
      <c r="H211" s="191"/>
      <c r="I211" s="190"/>
      <c r="J211" s="190"/>
      <c r="K211" s="190"/>
      <c r="L211" s="190"/>
      <c r="M211" s="191"/>
      <c r="N211" s="191"/>
    </row>
    <row r="212" spans="1:14" ht="20.100000000000001" customHeight="1" x14ac:dyDescent="0.2">
      <c r="A212" s="188">
        <v>210</v>
      </c>
      <c r="B212" s="103" t="str">
        <f t="shared" si="6"/>
        <v/>
      </c>
      <c r="C212" s="103" t="str">
        <f t="shared" si="7"/>
        <v/>
      </c>
      <c r="D212" s="189"/>
      <c r="E212" s="190"/>
      <c r="F212" s="191"/>
      <c r="G212" s="192"/>
      <c r="H212" s="191"/>
      <c r="I212" s="190"/>
      <c r="J212" s="190"/>
      <c r="K212" s="190"/>
      <c r="L212" s="190"/>
      <c r="M212" s="191"/>
      <c r="N212" s="191"/>
    </row>
    <row r="213" spans="1:14" ht="20.100000000000001" customHeight="1" x14ac:dyDescent="0.2">
      <c r="A213" s="188">
        <v>211</v>
      </c>
      <c r="B213" s="103" t="str">
        <f t="shared" si="6"/>
        <v/>
      </c>
      <c r="C213" s="103" t="str">
        <f t="shared" si="7"/>
        <v/>
      </c>
      <c r="D213" s="189"/>
      <c r="E213" s="190"/>
      <c r="F213" s="191"/>
      <c r="G213" s="192"/>
      <c r="H213" s="191"/>
      <c r="I213" s="190"/>
      <c r="J213" s="190"/>
      <c r="K213" s="190"/>
      <c r="L213" s="190"/>
      <c r="M213" s="191"/>
      <c r="N213" s="191"/>
    </row>
    <row r="214" spans="1:14" ht="20.100000000000001" customHeight="1" x14ac:dyDescent="0.2">
      <c r="A214" s="188">
        <v>212</v>
      </c>
      <c r="B214" s="103" t="str">
        <f t="shared" si="6"/>
        <v/>
      </c>
      <c r="C214" s="103" t="str">
        <f t="shared" si="7"/>
        <v/>
      </c>
      <c r="D214" s="189"/>
      <c r="E214" s="190"/>
      <c r="F214" s="191"/>
      <c r="G214" s="192"/>
      <c r="H214" s="191"/>
      <c r="I214" s="190"/>
      <c r="J214" s="190"/>
      <c r="K214" s="190"/>
      <c r="L214" s="190"/>
      <c r="M214" s="191"/>
      <c r="N214" s="191"/>
    </row>
    <row r="215" spans="1:14" ht="20.100000000000001" customHeight="1" x14ac:dyDescent="0.2">
      <c r="A215" s="188">
        <v>213</v>
      </c>
      <c r="B215" s="103" t="str">
        <f t="shared" si="6"/>
        <v/>
      </c>
      <c r="C215" s="103" t="str">
        <f t="shared" si="7"/>
        <v/>
      </c>
      <c r="D215" s="189"/>
      <c r="E215" s="190"/>
      <c r="F215" s="191"/>
      <c r="G215" s="192"/>
      <c r="H215" s="191"/>
      <c r="I215" s="190"/>
      <c r="J215" s="190"/>
      <c r="K215" s="190"/>
      <c r="L215" s="190"/>
      <c r="M215" s="191"/>
      <c r="N215" s="191"/>
    </row>
    <row r="216" spans="1:14" ht="20.100000000000001" customHeight="1" x14ac:dyDescent="0.2">
      <c r="A216" s="188">
        <v>214</v>
      </c>
      <c r="B216" s="103" t="str">
        <f t="shared" si="6"/>
        <v/>
      </c>
      <c r="C216" s="103" t="str">
        <f t="shared" si="7"/>
        <v/>
      </c>
      <c r="D216" s="189"/>
      <c r="E216" s="190"/>
      <c r="F216" s="191"/>
      <c r="G216" s="192"/>
      <c r="H216" s="191"/>
      <c r="I216" s="190"/>
      <c r="J216" s="190"/>
      <c r="K216" s="190"/>
      <c r="L216" s="190"/>
      <c r="M216" s="191"/>
      <c r="N216" s="191"/>
    </row>
    <row r="217" spans="1:14" ht="20.100000000000001" customHeight="1" x14ac:dyDescent="0.2">
      <c r="A217" s="188">
        <v>215</v>
      </c>
      <c r="B217" s="103" t="str">
        <f t="shared" si="6"/>
        <v/>
      </c>
      <c r="C217" s="103" t="str">
        <f t="shared" si="7"/>
        <v/>
      </c>
      <c r="D217" s="189"/>
      <c r="E217" s="190"/>
      <c r="F217" s="191"/>
      <c r="G217" s="192"/>
      <c r="H217" s="191"/>
      <c r="I217" s="190"/>
      <c r="J217" s="190"/>
      <c r="K217" s="190"/>
      <c r="L217" s="190"/>
      <c r="M217" s="191"/>
      <c r="N217" s="191"/>
    </row>
    <row r="218" spans="1:14" ht="20.100000000000001" customHeight="1" x14ac:dyDescent="0.2">
      <c r="A218" s="188">
        <v>216</v>
      </c>
      <c r="B218" s="103" t="str">
        <f t="shared" si="6"/>
        <v/>
      </c>
      <c r="C218" s="103" t="str">
        <f t="shared" si="7"/>
        <v/>
      </c>
      <c r="D218" s="189"/>
      <c r="E218" s="190"/>
      <c r="F218" s="191"/>
      <c r="G218" s="192"/>
      <c r="H218" s="191"/>
      <c r="I218" s="190"/>
      <c r="J218" s="190"/>
      <c r="K218" s="190"/>
      <c r="L218" s="190"/>
      <c r="M218" s="191"/>
      <c r="N218" s="191"/>
    </row>
    <row r="219" spans="1:14" ht="20.100000000000001" customHeight="1" x14ac:dyDescent="0.2">
      <c r="A219" s="188">
        <v>217</v>
      </c>
      <c r="B219" s="103" t="str">
        <f t="shared" si="6"/>
        <v/>
      </c>
      <c r="C219" s="103" t="str">
        <f t="shared" si="7"/>
        <v/>
      </c>
      <c r="D219" s="189"/>
      <c r="E219" s="190"/>
      <c r="F219" s="191"/>
      <c r="G219" s="192"/>
      <c r="H219" s="191"/>
      <c r="I219" s="190"/>
      <c r="J219" s="190"/>
      <c r="K219" s="190"/>
      <c r="L219" s="190"/>
      <c r="M219" s="191"/>
      <c r="N219" s="191"/>
    </row>
    <row r="220" spans="1:14" ht="20.100000000000001" customHeight="1" x14ac:dyDescent="0.2">
      <c r="A220" s="188">
        <v>218</v>
      </c>
      <c r="B220" s="103" t="str">
        <f t="shared" si="6"/>
        <v/>
      </c>
      <c r="C220" s="103" t="str">
        <f t="shared" si="7"/>
        <v/>
      </c>
      <c r="D220" s="189"/>
      <c r="E220" s="190"/>
      <c r="F220" s="191"/>
      <c r="G220" s="192"/>
      <c r="H220" s="191"/>
      <c r="I220" s="190"/>
      <c r="J220" s="190"/>
      <c r="K220" s="190"/>
      <c r="L220" s="190"/>
      <c r="M220" s="191"/>
      <c r="N220" s="191"/>
    </row>
    <row r="221" spans="1:14" ht="20.100000000000001" customHeight="1" x14ac:dyDescent="0.2">
      <c r="A221" s="188">
        <v>219</v>
      </c>
      <c r="B221" s="103" t="str">
        <f t="shared" si="6"/>
        <v/>
      </c>
      <c r="C221" s="103" t="str">
        <f t="shared" si="7"/>
        <v/>
      </c>
      <c r="D221" s="189"/>
      <c r="E221" s="190"/>
      <c r="F221" s="191"/>
      <c r="G221" s="192"/>
      <c r="H221" s="191"/>
      <c r="I221" s="190"/>
      <c r="J221" s="190"/>
      <c r="K221" s="190"/>
      <c r="L221" s="190"/>
      <c r="M221" s="191"/>
      <c r="N221" s="191"/>
    </row>
    <row r="222" spans="1:14" ht="20.100000000000001" customHeight="1" x14ac:dyDescent="0.2">
      <c r="A222" s="188">
        <v>220</v>
      </c>
      <c r="B222" s="103" t="str">
        <f t="shared" si="6"/>
        <v/>
      </c>
      <c r="C222" s="103" t="str">
        <f t="shared" si="7"/>
        <v/>
      </c>
      <c r="D222" s="189"/>
      <c r="E222" s="190"/>
      <c r="F222" s="191"/>
      <c r="G222" s="192"/>
      <c r="H222" s="191"/>
      <c r="I222" s="190"/>
      <c r="J222" s="190"/>
      <c r="K222" s="190"/>
      <c r="L222" s="190"/>
      <c r="M222" s="191"/>
      <c r="N222" s="191"/>
    </row>
    <row r="223" spans="1:14" ht="20.100000000000001" customHeight="1" x14ac:dyDescent="0.2">
      <c r="A223" s="188">
        <v>221</v>
      </c>
      <c r="B223" s="103" t="str">
        <f t="shared" si="6"/>
        <v/>
      </c>
      <c r="C223" s="103" t="str">
        <f t="shared" si="7"/>
        <v/>
      </c>
      <c r="D223" s="189"/>
      <c r="E223" s="190"/>
      <c r="F223" s="191"/>
      <c r="G223" s="192"/>
      <c r="H223" s="191"/>
      <c r="I223" s="190"/>
      <c r="J223" s="190"/>
      <c r="K223" s="190"/>
      <c r="L223" s="190"/>
      <c r="M223" s="191"/>
      <c r="N223" s="191"/>
    </row>
    <row r="224" spans="1:14" ht="20.100000000000001" customHeight="1" x14ac:dyDescent="0.2">
      <c r="A224" s="188">
        <v>222</v>
      </c>
      <c r="B224" s="103" t="str">
        <f t="shared" si="6"/>
        <v/>
      </c>
      <c r="C224" s="103" t="str">
        <f t="shared" si="7"/>
        <v/>
      </c>
      <c r="D224" s="189"/>
      <c r="E224" s="190"/>
      <c r="F224" s="191"/>
      <c r="G224" s="192"/>
      <c r="H224" s="191"/>
      <c r="I224" s="190"/>
      <c r="J224" s="190"/>
      <c r="K224" s="190"/>
      <c r="L224" s="190"/>
      <c r="M224" s="191"/>
      <c r="N224" s="191"/>
    </row>
    <row r="225" spans="1:14" ht="20.100000000000001" customHeight="1" x14ac:dyDescent="0.2">
      <c r="A225" s="188">
        <v>223</v>
      </c>
      <c r="B225" s="103" t="str">
        <f t="shared" si="6"/>
        <v/>
      </c>
      <c r="C225" s="103" t="str">
        <f t="shared" si="7"/>
        <v/>
      </c>
      <c r="D225" s="189"/>
      <c r="E225" s="190"/>
      <c r="F225" s="191"/>
      <c r="G225" s="192"/>
      <c r="H225" s="191"/>
      <c r="I225" s="190"/>
      <c r="J225" s="190"/>
      <c r="K225" s="190"/>
      <c r="L225" s="190"/>
      <c r="M225" s="191"/>
      <c r="N225" s="191"/>
    </row>
    <row r="226" spans="1:14" ht="20.100000000000001" customHeight="1" x14ac:dyDescent="0.2">
      <c r="A226" s="188">
        <v>224</v>
      </c>
      <c r="B226" s="103" t="str">
        <f t="shared" si="6"/>
        <v/>
      </c>
      <c r="C226" s="103" t="str">
        <f t="shared" si="7"/>
        <v/>
      </c>
      <c r="D226" s="189"/>
      <c r="E226" s="190"/>
      <c r="F226" s="191"/>
      <c r="G226" s="192"/>
      <c r="H226" s="191"/>
      <c r="I226" s="190"/>
      <c r="J226" s="190"/>
      <c r="K226" s="190"/>
      <c r="L226" s="190"/>
      <c r="M226" s="191"/>
      <c r="N226" s="191"/>
    </row>
    <row r="227" spans="1:14" ht="20.100000000000001" customHeight="1" x14ac:dyDescent="0.2">
      <c r="A227" s="188">
        <v>225</v>
      </c>
      <c r="B227" s="103" t="str">
        <f t="shared" si="6"/>
        <v/>
      </c>
      <c r="C227" s="103" t="str">
        <f t="shared" si="7"/>
        <v/>
      </c>
      <c r="D227" s="189"/>
      <c r="E227" s="190"/>
      <c r="F227" s="191"/>
      <c r="G227" s="192"/>
      <c r="H227" s="191"/>
      <c r="I227" s="190"/>
      <c r="J227" s="190"/>
      <c r="K227" s="190"/>
      <c r="L227" s="190"/>
      <c r="M227" s="191"/>
      <c r="N227" s="191"/>
    </row>
    <row r="228" spans="1:14" ht="20.100000000000001" customHeight="1" x14ac:dyDescent="0.2">
      <c r="A228" s="188">
        <v>226</v>
      </c>
      <c r="B228" s="103" t="str">
        <f t="shared" si="6"/>
        <v/>
      </c>
      <c r="C228" s="103" t="str">
        <f t="shared" si="7"/>
        <v/>
      </c>
      <c r="D228" s="189"/>
      <c r="E228" s="190"/>
      <c r="F228" s="191"/>
      <c r="G228" s="192"/>
      <c r="H228" s="191"/>
      <c r="I228" s="190"/>
      <c r="J228" s="190"/>
      <c r="K228" s="190"/>
      <c r="L228" s="190"/>
      <c r="M228" s="191"/>
      <c r="N228" s="191"/>
    </row>
    <row r="229" spans="1:14" ht="20.100000000000001" customHeight="1" x14ac:dyDescent="0.2">
      <c r="A229" s="188">
        <v>227</v>
      </c>
      <c r="B229" s="103" t="str">
        <f t="shared" si="6"/>
        <v/>
      </c>
      <c r="C229" s="103" t="str">
        <f t="shared" si="7"/>
        <v/>
      </c>
      <c r="D229" s="189"/>
      <c r="E229" s="190"/>
      <c r="F229" s="191"/>
      <c r="G229" s="192"/>
      <c r="H229" s="191"/>
      <c r="I229" s="190"/>
      <c r="J229" s="190"/>
      <c r="K229" s="190"/>
      <c r="L229" s="190"/>
      <c r="M229" s="191"/>
      <c r="N229" s="191"/>
    </row>
    <row r="230" spans="1:14" ht="20.100000000000001" customHeight="1" x14ac:dyDescent="0.2">
      <c r="A230" s="188">
        <v>228</v>
      </c>
      <c r="B230" s="103" t="str">
        <f t="shared" si="6"/>
        <v/>
      </c>
      <c r="C230" s="103" t="str">
        <f t="shared" si="7"/>
        <v/>
      </c>
      <c r="D230" s="189"/>
      <c r="E230" s="190"/>
      <c r="F230" s="191"/>
      <c r="G230" s="192"/>
      <c r="H230" s="191"/>
      <c r="I230" s="190"/>
      <c r="J230" s="190"/>
      <c r="K230" s="190"/>
      <c r="L230" s="190"/>
      <c r="M230" s="191"/>
      <c r="N230" s="191"/>
    </row>
    <row r="231" spans="1:14" ht="20.100000000000001" customHeight="1" x14ac:dyDescent="0.2">
      <c r="A231" s="188">
        <v>229</v>
      </c>
      <c r="B231" s="103" t="str">
        <f t="shared" si="6"/>
        <v/>
      </c>
      <c r="C231" s="103" t="str">
        <f t="shared" si="7"/>
        <v/>
      </c>
      <c r="D231" s="189"/>
      <c r="E231" s="190"/>
      <c r="F231" s="191"/>
      <c r="G231" s="192"/>
      <c r="H231" s="191"/>
      <c r="I231" s="190"/>
      <c r="J231" s="190"/>
      <c r="K231" s="190"/>
      <c r="L231" s="190"/>
      <c r="M231" s="191"/>
      <c r="N231" s="191"/>
    </row>
    <row r="232" spans="1:14" ht="20.100000000000001" customHeight="1" x14ac:dyDescent="0.2">
      <c r="A232" s="188">
        <v>230</v>
      </c>
      <c r="B232" s="103" t="str">
        <f t="shared" si="6"/>
        <v/>
      </c>
      <c r="C232" s="103" t="str">
        <f t="shared" si="7"/>
        <v/>
      </c>
      <c r="D232" s="189"/>
      <c r="E232" s="190"/>
      <c r="F232" s="191"/>
      <c r="G232" s="192"/>
      <c r="H232" s="191"/>
      <c r="I232" s="190"/>
      <c r="J232" s="190"/>
      <c r="K232" s="190"/>
      <c r="L232" s="190"/>
      <c r="M232" s="191"/>
      <c r="N232" s="191"/>
    </row>
    <row r="233" spans="1:14" ht="20.100000000000001" customHeight="1" x14ac:dyDescent="0.2">
      <c r="A233" s="188">
        <v>231</v>
      </c>
      <c r="B233" s="103" t="str">
        <f t="shared" si="6"/>
        <v/>
      </c>
      <c r="C233" s="103" t="str">
        <f t="shared" si="7"/>
        <v/>
      </c>
      <c r="D233" s="189"/>
      <c r="E233" s="190"/>
      <c r="F233" s="191"/>
      <c r="G233" s="192"/>
      <c r="H233" s="191"/>
      <c r="I233" s="190"/>
      <c r="J233" s="190"/>
      <c r="K233" s="190"/>
      <c r="L233" s="190"/>
      <c r="M233" s="191"/>
      <c r="N233" s="191"/>
    </row>
    <row r="234" spans="1:14" ht="20.100000000000001" customHeight="1" x14ac:dyDescent="0.2">
      <c r="A234" s="188">
        <v>232</v>
      </c>
      <c r="B234" s="103" t="str">
        <f t="shared" si="6"/>
        <v/>
      </c>
      <c r="C234" s="103" t="str">
        <f t="shared" si="7"/>
        <v/>
      </c>
      <c r="D234" s="189"/>
      <c r="E234" s="190"/>
      <c r="F234" s="191"/>
      <c r="G234" s="192"/>
      <c r="H234" s="191"/>
      <c r="I234" s="190"/>
      <c r="J234" s="190"/>
      <c r="K234" s="190"/>
      <c r="L234" s="190"/>
      <c r="M234" s="191"/>
      <c r="N234" s="191"/>
    </row>
    <row r="235" spans="1:14" ht="20.100000000000001" customHeight="1" x14ac:dyDescent="0.2">
      <c r="A235" s="188">
        <v>233</v>
      </c>
      <c r="B235" s="103" t="str">
        <f t="shared" si="6"/>
        <v/>
      </c>
      <c r="C235" s="103" t="str">
        <f t="shared" si="7"/>
        <v/>
      </c>
      <c r="D235" s="189"/>
      <c r="E235" s="190"/>
      <c r="F235" s="191"/>
      <c r="G235" s="192"/>
      <c r="H235" s="191"/>
      <c r="I235" s="190"/>
      <c r="J235" s="190"/>
      <c r="K235" s="190"/>
      <c r="L235" s="190"/>
      <c r="M235" s="191"/>
      <c r="N235" s="191"/>
    </row>
    <row r="236" spans="1:14" ht="20.100000000000001" customHeight="1" x14ac:dyDescent="0.2">
      <c r="A236" s="188">
        <v>234</v>
      </c>
      <c r="B236" s="103" t="str">
        <f t="shared" si="6"/>
        <v/>
      </c>
      <c r="C236" s="103" t="str">
        <f t="shared" si="7"/>
        <v/>
      </c>
      <c r="D236" s="189"/>
      <c r="E236" s="190"/>
      <c r="F236" s="191"/>
      <c r="G236" s="192"/>
      <c r="H236" s="191"/>
      <c r="I236" s="190"/>
      <c r="J236" s="190"/>
      <c r="K236" s="190"/>
      <c r="L236" s="190"/>
      <c r="M236" s="191"/>
      <c r="N236" s="191"/>
    </row>
    <row r="237" spans="1:14" ht="20.100000000000001" customHeight="1" x14ac:dyDescent="0.2">
      <c r="A237" s="188">
        <v>235</v>
      </c>
      <c r="B237" s="103" t="str">
        <f t="shared" si="6"/>
        <v/>
      </c>
      <c r="C237" s="103" t="str">
        <f t="shared" si="7"/>
        <v/>
      </c>
      <c r="D237" s="189"/>
      <c r="E237" s="190"/>
      <c r="F237" s="191"/>
      <c r="G237" s="192"/>
      <c r="H237" s="191"/>
      <c r="I237" s="190"/>
      <c r="J237" s="190"/>
      <c r="K237" s="190"/>
      <c r="L237" s="190"/>
      <c r="M237" s="191"/>
      <c r="N237" s="191"/>
    </row>
    <row r="238" spans="1:14" ht="20.100000000000001" customHeight="1" x14ac:dyDescent="0.2">
      <c r="A238" s="188">
        <v>236</v>
      </c>
      <c r="B238" s="103" t="str">
        <f t="shared" si="6"/>
        <v/>
      </c>
      <c r="C238" s="103" t="str">
        <f t="shared" si="7"/>
        <v/>
      </c>
      <c r="D238" s="189"/>
      <c r="E238" s="190"/>
      <c r="F238" s="191"/>
      <c r="G238" s="192"/>
      <c r="H238" s="191"/>
      <c r="I238" s="190"/>
      <c r="J238" s="190"/>
      <c r="K238" s="190"/>
      <c r="L238" s="190"/>
      <c r="M238" s="191"/>
      <c r="N238" s="191"/>
    </row>
    <row r="239" spans="1:14" ht="20.100000000000001" customHeight="1" x14ac:dyDescent="0.2">
      <c r="A239" s="188">
        <v>237</v>
      </c>
      <c r="B239" s="103" t="str">
        <f t="shared" si="6"/>
        <v/>
      </c>
      <c r="C239" s="103" t="str">
        <f t="shared" si="7"/>
        <v/>
      </c>
      <c r="D239" s="189"/>
      <c r="E239" s="190"/>
      <c r="F239" s="191"/>
      <c r="G239" s="192"/>
      <c r="H239" s="191"/>
      <c r="I239" s="190"/>
      <c r="J239" s="190"/>
      <c r="K239" s="190"/>
      <c r="L239" s="190"/>
      <c r="M239" s="191"/>
      <c r="N239" s="191"/>
    </row>
    <row r="240" spans="1:14" ht="20.100000000000001" customHeight="1" x14ac:dyDescent="0.2">
      <c r="A240" s="188">
        <v>238</v>
      </c>
      <c r="B240" s="103" t="str">
        <f t="shared" si="6"/>
        <v/>
      </c>
      <c r="C240" s="103" t="str">
        <f t="shared" si="7"/>
        <v/>
      </c>
      <c r="D240" s="189"/>
      <c r="E240" s="190"/>
      <c r="F240" s="191"/>
      <c r="G240" s="192"/>
      <c r="H240" s="191"/>
      <c r="I240" s="190"/>
      <c r="J240" s="190"/>
      <c r="K240" s="190"/>
      <c r="L240" s="190"/>
      <c r="M240" s="191"/>
      <c r="N240" s="191"/>
    </row>
    <row r="241" spans="1:14" ht="20.100000000000001" customHeight="1" x14ac:dyDescent="0.2">
      <c r="A241" s="188">
        <v>239</v>
      </c>
      <c r="B241" s="103" t="str">
        <f t="shared" si="6"/>
        <v/>
      </c>
      <c r="C241" s="103" t="str">
        <f t="shared" si="7"/>
        <v/>
      </c>
      <c r="D241" s="189"/>
      <c r="E241" s="190"/>
      <c r="F241" s="191"/>
      <c r="G241" s="192"/>
      <c r="H241" s="191"/>
      <c r="I241" s="190"/>
      <c r="J241" s="190"/>
      <c r="K241" s="190"/>
      <c r="L241" s="190"/>
      <c r="M241" s="191"/>
      <c r="N241" s="191"/>
    </row>
    <row r="242" spans="1:14" ht="20.100000000000001" customHeight="1" x14ac:dyDescent="0.2">
      <c r="A242" s="188">
        <v>240</v>
      </c>
      <c r="B242" s="103" t="str">
        <f t="shared" si="6"/>
        <v/>
      </c>
      <c r="C242" s="103" t="str">
        <f t="shared" si="7"/>
        <v/>
      </c>
      <c r="D242" s="189"/>
      <c r="E242" s="190"/>
      <c r="F242" s="191"/>
      <c r="G242" s="192"/>
      <c r="H242" s="191"/>
      <c r="I242" s="190"/>
      <c r="J242" s="190"/>
      <c r="K242" s="190"/>
      <c r="L242" s="190"/>
      <c r="M242" s="191"/>
      <c r="N242" s="191"/>
    </row>
    <row r="243" spans="1:14" ht="20.100000000000001" customHeight="1" x14ac:dyDescent="0.2">
      <c r="A243" s="188">
        <v>241</v>
      </c>
      <c r="B243" s="103" t="str">
        <f t="shared" si="6"/>
        <v/>
      </c>
      <c r="C243" s="103" t="str">
        <f t="shared" si="7"/>
        <v/>
      </c>
      <c r="D243" s="189"/>
      <c r="E243" s="190"/>
      <c r="F243" s="191"/>
      <c r="G243" s="192"/>
      <c r="H243" s="191"/>
      <c r="I243" s="190"/>
      <c r="J243" s="190"/>
      <c r="K243" s="190"/>
      <c r="L243" s="190"/>
      <c r="M243" s="191"/>
      <c r="N243" s="191"/>
    </row>
    <row r="244" spans="1:14" ht="20.100000000000001" customHeight="1" x14ac:dyDescent="0.2">
      <c r="A244" s="188">
        <v>242</v>
      </c>
      <c r="B244" s="103" t="str">
        <f t="shared" si="6"/>
        <v/>
      </c>
      <c r="C244" s="103" t="str">
        <f t="shared" si="7"/>
        <v/>
      </c>
      <c r="D244" s="189"/>
      <c r="E244" s="190"/>
      <c r="F244" s="191"/>
      <c r="G244" s="192"/>
      <c r="H244" s="191"/>
      <c r="I244" s="190"/>
      <c r="J244" s="190"/>
      <c r="K244" s="190"/>
      <c r="L244" s="190"/>
      <c r="M244" s="191"/>
      <c r="N244" s="191"/>
    </row>
    <row r="245" spans="1:14" ht="20.100000000000001" customHeight="1" x14ac:dyDescent="0.2">
      <c r="A245" s="188">
        <v>243</v>
      </c>
      <c r="B245" s="103" t="str">
        <f t="shared" si="6"/>
        <v/>
      </c>
      <c r="C245" s="103" t="str">
        <f t="shared" si="7"/>
        <v/>
      </c>
      <c r="D245" s="189"/>
      <c r="E245" s="190"/>
      <c r="F245" s="191"/>
      <c r="G245" s="192"/>
      <c r="H245" s="191"/>
      <c r="I245" s="190"/>
      <c r="J245" s="190"/>
      <c r="K245" s="190"/>
      <c r="L245" s="190"/>
      <c r="M245" s="191"/>
      <c r="N245" s="191"/>
    </row>
    <row r="246" spans="1:14" ht="20.100000000000001" customHeight="1" x14ac:dyDescent="0.2">
      <c r="A246" s="188">
        <v>244</v>
      </c>
      <c r="B246" s="103" t="str">
        <f t="shared" si="6"/>
        <v/>
      </c>
      <c r="C246" s="103" t="str">
        <f t="shared" si="7"/>
        <v/>
      </c>
      <c r="D246" s="189"/>
      <c r="E246" s="190"/>
      <c r="F246" s="191"/>
      <c r="G246" s="192"/>
      <c r="H246" s="191"/>
      <c r="I246" s="190"/>
      <c r="J246" s="190"/>
      <c r="K246" s="190"/>
      <c r="L246" s="190"/>
      <c r="M246" s="191"/>
      <c r="N246" s="191"/>
    </row>
    <row r="247" spans="1:14" ht="20.100000000000001" customHeight="1" x14ac:dyDescent="0.2">
      <c r="A247" s="188">
        <v>245</v>
      </c>
      <c r="B247" s="103" t="str">
        <f t="shared" si="6"/>
        <v/>
      </c>
      <c r="C247" s="103" t="str">
        <f t="shared" si="7"/>
        <v/>
      </c>
      <c r="D247" s="189"/>
      <c r="E247" s="190"/>
      <c r="F247" s="191"/>
      <c r="G247" s="192"/>
      <c r="H247" s="191"/>
      <c r="I247" s="190"/>
      <c r="J247" s="190"/>
      <c r="K247" s="190"/>
      <c r="L247" s="190"/>
      <c r="M247" s="191"/>
      <c r="N247" s="191"/>
    </row>
    <row r="248" spans="1:14" ht="20.100000000000001" customHeight="1" x14ac:dyDescent="0.2">
      <c r="A248" s="188">
        <v>246</v>
      </c>
      <c r="B248" s="103" t="str">
        <f t="shared" si="6"/>
        <v/>
      </c>
      <c r="C248" s="103" t="str">
        <f t="shared" si="7"/>
        <v/>
      </c>
      <c r="D248" s="189"/>
      <c r="E248" s="190"/>
      <c r="F248" s="191"/>
      <c r="G248" s="192"/>
      <c r="H248" s="191"/>
      <c r="I248" s="190"/>
      <c r="J248" s="190"/>
      <c r="K248" s="190"/>
      <c r="L248" s="190"/>
      <c r="M248" s="191"/>
      <c r="N248" s="191"/>
    </row>
    <row r="249" spans="1:14" ht="20.100000000000001" customHeight="1" x14ac:dyDescent="0.2">
      <c r="A249" s="188">
        <v>247</v>
      </c>
      <c r="B249" s="103" t="str">
        <f t="shared" si="6"/>
        <v/>
      </c>
      <c r="C249" s="103" t="str">
        <f t="shared" si="7"/>
        <v/>
      </c>
      <c r="D249" s="189"/>
      <c r="E249" s="190"/>
      <c r="F249" s="191"/>
      <c r="G249" s="192"/>
      <c r="H249" s="191"/>
      <c r="I249" s="190"/>
      <c r="J249" s="190"/>
      <c r="K249" s="190"/>
      <c r="L249" s="190"/>
      <c r="M249" s="191"/>
      <c r="N249" s="191"/>
    </row>
    <row r="250" spans="1:14" ht="20.100000000000001" customHeight="1" x14ac:dyDescent="0.2">
      <c r="A250" s="188">
        <v>248</v>
      </c>
      <c r="B250" s="103" t="str">
        <f t="shared" si="6"/>
        <v/>
      </c>
      <c r="C250" s="103" t="str">
        <f t="shared" si="7"/>
        <v/>
      </c>
      <c r="D250" s="189"/>
      <c r="E250" s="190"/>
      <c r="F250" s="191"/>
      <c r="G250" s="192"/>
      <c r="H250" s="191"/>
      <c r="I250" s="190"/>
      <c r="J250" s="190"/>
      <c r="K250" s="190"/>
      <c r="L250" s="190"/>
      <c r="M250" s="191"/>
      <c r="N250" s="191"/>
    </row>
    <row r="251" spans="1:14" ht="20.100000000000001" customHeight="1" x14ac:dyDescent="0.2">
      <c r="A251" s="188">
        <v>249</v>
      </c>
      <c r="B251" s="103" t="str">
        <f t="shared" si="6"/>
        <v/>
      </c>
      <c r="C251" s="103" t="str">
        <f t="shared" si="7"/>
        <v/>
      </c>
      <c r="D251" s="189"/>
      <c r="E251" s="190"/>
      <c r="F251" s="191"/>
      <c r="G251" s="192"/>
      <c r="H251" s="191"/>
      <c r="I251" s="190"/>
      <c r="J251" s="190"/>
      <c r="K251" s="190"/>
      <c r="L251" s="190"/>
      <c r="M251" s="191"/>
      <c r="N251" s="191"/>
    </row>
    <row r="252" spans="1:14" ht="20.100000000000001" customHeight="1" x14ac:dyDescent="0.2">
      <c r="A252" s="188">
        <v>250</v>
      </c>
      <c r="B252" s="103" t="str">
        <f t="shared" si="6"/>
        <v/>
      </c>
      <c r="C252" s="103" t="str">
        <f t="shared" si="7"/>
        <v/>
      </c>
      <c r="D252" s="189"/>
      <c r="E252" s="190"/>
      <c r="F252" s="191"/>
      <c r="G252" s="192"/>
      <c r="H252" s="191"/>
      <c r="I252" s="190"/>
      <c r="J252" s="190"/>
      <c r="K252" s="190"/>
      <c r="L252" s="190"/>
      <c r="M252" s="191"/>
      <c r="N252" s="191"/>
    </row>
    <row r="253" spans="1:14" ht="20.100000000000001" customHeight="1" x14ac:dyDescent="0.2">
      <c r="A253" s="188">
        <v>251</v>
      </c>
      <c r="B253" s="103" t="str">
        <f t="shared" si="6"/>
        <v/>
      </c>
      <c r="C253" s="103" t="str">
        <f t="shared" si="7"/>
        <v/>
      </c>
      <c r="D253" s="189"/>
      <c r="E253" s="190"/>
      <c r="F253" s="191"/>
      <c r="G253" s="192"/>
      <c r="H253" s="191"/>
      <c r="I253" s="190"/>
      <c r="J253" s="190"/>
      <c r="K253" s="190"/>
      <c r="L253" s="190"/>
      <c r="M253" s="191"/>
      <c r="N253" s="191"/>
    </row>
    <row r="254" spans="1:14" ht="20.100000000000001" customHeight="1" x14ac:dyDescent="0.2">
      <c r="A254" s="188">
        <v>252</v>
      </c>
      <c r="B254" s="103" t="str">
        <f t="shared" si="6"/>
        <v/>
      </c>
      <c r="C254" s="103" t="str">
        <f t="shared" si="7"/>
        <v/>
      </c>
      <c r="D254" s="189"/>
      <c r="E254" s="190"/>
      <c r="F254" s="191"/>
      <c r="G254" s="192"/>
      <c r="H254" s="191"/>
      <c r="I254" s="190"/>
      <c r="J254" s="190"/>
      <c r="K254" s="190"/>
      <c r="L254" s="190"/>
      <c r="M254" s="191"/>
      <c r="N254" s="191"/>
    </row>
    <row r="255" spans="1:14" ht="20.100000000000001" customHeight="1" x14ac:dyDescent="0.2">
      <c r="A255" s="188">
        <v>253</v>
      </c>
      <c r="B255" s="103" t="str">
        <f t="shared" si="6"/>
        <v/>
      </c>
      <c r="C255" s="103" t="str">
        <f t="shared" si="7"/>
        <v/>
      </c>
      <c r="D255" s="189"/>
      <c r="E255" s="190"/>
      <c r="F255" s="191"/>
      <c r="G255" s="192"/>
      <c r="H255" s="191"/>
      <c r="I255" s="190"/>
      <c r="J255" s="190"/>
      <c r="K255" s="190"/>
      <c r="L255" s="190"/>
      <c r="M255" s="191"/>
      <c r="N255" s="191"/>
    </row>
    <row r="256" spans="1:14" ht="20.100000000000001" customHeight="1" x14ac:dyDescent="0.2">
      <c r="A256" s="188">
        <v>254</v>
      </c>
      <c r="B256" s="103" t="str">
        <f t="shared" si="6"/>
        <v/>
      </c>
      <c r="C256" s="103" t="str">
        <f t="shared" si="7"/>
        <v/>
      </c>
      <c r="D256" s="189"/>
      <c r="E256" s="190"/>
      <c r="F256" s="191"/>
      <c r="G256" s="192"/>
      <c r="H256" s="191"/>
      <c r="I256" s="190"/>
      <c r="J256" s="190"/>
      <c r="K256" s="190"/>
      <c r="L256" s="190"/>
      <c r="M256" s="191"/>
      <c r="N256" s="191"/>
    </row>
    <row r="257" spans="1:14" ht="20.100000000000001" customHeight="1" x14ac:dyDescent="0.2">
      <c r="A257" s="188">
        <v>255</v>
      </c>
      <c r="B257" s="103" t="str">
        <f t="shared" si="6"/>
        <v/>
      </c>
      <c r="C257" s="103" t="str">
        <f t="shared" si="7"/>
        <v/>
      </c>
      <c r="D257" s="189"/>
      <c r="E257" s="190"/>
      <c r="F257" s="191"/>
      <c r="G257" s="192"/>
      <c r="H257" s="191"/>
      <c r="I257" s="190"/>
      <c r="J257" s="190"/>
      <c r="K257" s="190"/>
      <c r="L257" s="190"/>
      <c r="M257" s="191"/>
      <c r="N257" s="191"/>
    </row>
    <row r="258" spans="1:14" ht="20.100000000000001" customHeight="1" x14ac:dyDescent="0.2">
      <c r="A258" s="188">
        <v>256</v>
      </c>
      <c r="B258" s="103" t="str">
        <f t="shared" si="6"/>
        <v/>
      </c>
      <c r="C258" s="103" t="str">
        <f t="shared" si="7"/>
        <v/>
      </c>
      <c r="D258" s="189"/>
      <c r="E258" s="190"/>
      <c r="F258" s="191"/>
      <c r="G258" s="192"/>
      <c r="H258" s="191"/>
      <c r="I258" s="190"/>
      <c r="J258" s="190"/>
      <c r="K258" s="190"/>
      <c r="L258" s="190"/>
      <c r="M258" s="191"/>
      <c r="N258" s="191"/>
    </row>
    <row r="259" spans="1:14" ht="20.100000000000001" customHeight="1" x14ac:dyDescent="0.2">
      <c r="A259" s="188">
        <v>257</v>
      </c>
      <c r="B259" s="103" t="str">
        <f t="shared" si="6"/>
        <v/>
      </c>
      <c r="C259" s="103" t="str">
        <f t="shared" si="7"/>
        <v/>
      </c>
      <c r="D259" s="189"/>
      <c r="E259" s="190"/>
      <c r="F259" s="191"/>
      <c r="G259" s="192"/>
      <c r="H259" s="191"/>
      <c r="I259" s="190"/>
      <c r="J259" s="190"/>
      <c r="K259" s="190"/>
      <c r="L259" s="190"/>
      <c r="M259" s="191"/>
      <c r="N259" s="191"/>
    </row>
    <row r="260" spans="1:14" ht="20.100000000000001" customHeight="1" x14ac:dyDescent="0.2">
      <c r="A260" s="188">
        <v>258</v>
      </c>
      <c r="B260" s="103" t="str">
        <f t="shared" ref="B260:B323" si="8">IF(D260&lt;&gt;"",YEAR(D260),"")</f>
        <v/>
      </c>
      <c r="C260" s="103" t="str">
        <f t="shared" ref="C260:C323" si="9">IF(D260&lt;&gt;"",MONTH(D260),"")</f>
        <v/>
      </c>
      <c r="D260" s="189"/>
      <c r="E260" s="190"/>
      <c r="F260" s="191"/>
      <c r="G260" s="192"/>
      <c r="H260" s="191"/>
      <c r="I260" s="190"/>
      <c r="J260" s="190"/>
      <c r="K260" s="190"/>
      <c r="L260" s="190"/>
      <c r="M260" s="191"/>
      <c r="N260" s="191"/>
    </row>
    <row r="261" spans="1:14" ht="20.100000000000001" customHeight="1" x14ac:dyDescent="0.2">
      <c r="A261" s="188">
        <v>259</v>
      </c>
      <c r="B261" s="103" t="str">
        <f t="shared" si="8"/>
        <v/>
      </c>
      <c r="C261" s="103" t="str">
        <f t="shared" si="9"/>
        <v/>
      </c>
      <c r="D261" s="189"/>
      <c r="E261" s="190"/>
      <c r="F261" s="191"/>
      <c r="G261" s="192"/>
      <c r="H261" s="191"/>
      <c r="I261" s="190"/>
      <c r="J261" s="190"/>
      <c r="K261" s="190"/>
      <c r="L261" s="190"/>
      <c r="M261" s="191"/>
      <c r="N261" s="191"/>
    </row>
    <row r="262" spans="1:14" ht="20.100000000000001" customHeight="1" x14ac:dyDescent="0.2">
      <c r="A262" s="188">
        <v>260</v>
      </c>
      <c r="B262" s="103" t="str">
        <f t="shared" si="8"/>
        <v/>
      </c>
      <c r="C262" s="103" t="str">
        <f t="shared" si="9"/>
        <v/>
      </c>
      <c r="D262" s="189"/>
      <c r="E262" s="190"/>
      <c r="F262" s="191"/>
      <c r="G262" s="192"/>
      <c r="H262" s="191"/>
      <c r="I262" s="190"/>
      <c r="J262" s="190"/>
      <c r="K262" s="190"/>
      <c r="L262" s="190"/>
      <c r="M262" s="191"/>
      <c r="N262" s="191"/>
    </row>
    <row r="263" spans="1:14" ht="20.100000000000001" customHeight="1" x14ac:dyDescent="0.2">
      <c r="A263" s="188">
        <v>261</v>
      </c>
      <c r="B263" s="103" t="str">
        <f t="shared" si="8"/>
        <v/>
      </c>
      <c r="C263" s="103" t="str">
        <f t="shared" si="9"/>
        <v/>
      </c>
      <c r="D263" s="189"/>
      <c r="E263" s="190"/>
      <c r="F263" s="191"/>
      <c r="G263" s="192"/>
      <c r="H263" s="191"/>
      <c r="I263" s="190"/>
      <c r="J263" s="190"/>
      <c r="K263" s="190"/>
      <c r="L263" s="190"/>
      <c r="M263" s="191"/>
      <c r="N263" s="191"/>
    </row>
    <row r="264" spans="1:14" ht="20.100000000000001" customHeight="1" x14ac:dyDescent="0.2">
      <c r="A264" s="188">
        <v>262</v>
      </c>
      <c r="B264" s="103" t="str">
        <f t="shared" si="8"/>
        <v/>
      </c>
      <c r="C264" s="103" t="str">
        <f t="shared" si="9"/>
        <v/>
      </c>
      <c r="D264" s="189"/>
      <c r="E264" s="190"/>
      <c r="F264" s="191"/>
      <c r="G264" s="192"/>
      <c r="H264" s="191"/>
      <c r="I264" s="190"/>
      <c r="J264" s="190"/>
      <c r="K264" s="190"/>
      <c r="L264" s="190"/>
      <c r="M264" s="191"/>
      <c r="N264" s="191"/>
    </row>
    <row r="265" spans="1:14" ht="20.100000000000001" customHeight="1" x14ac:dyDescent="0.2">
      <c r="A265" s="188">
        <v>263</v>
      </c>
      <c r="B265" s="103" t="str">
        <f t="shared" si="8"/>
        <v/>
      </c>
      <c r="C265" s="103" t="str">
        <f t="shared" si="9"/>
        <v/>
      </c>
      <c r="D265" s="189"/>
      <c r="E265" s="190"/>
      <c r="F265" s="191"/>
      <c r="G265" s="192"/>
      <c r="H265" s="191"/>
      <c r="I265" s="190"/>
      <c r="J265" s="190"/>
      <c r="K265" s="190"/>
      <c r="L265" s="190"/>
      <c r="M265" s="191"/>
      <c r="N265" s="191"/>
    </row>
    <row r="266" spans="1:14" ht="20.100000000000001" customHeight="1" x14ac:dyDescent="0.2">
      <c r="A266" s="188">
        <v>264</v>
      </c>
      <c r="B266" s="103" t="str">
        <f t="shared" si="8"/>
        <v/>
      </c>
      <c r="C266" s="103" t="str">
        <f t="shared" si="9"/>
        <v/>
      </c>
      <c r="D266" s="189"/>
      <c r="E266" s="190"/>
      <c r="F266" s="191"/>
      <c r="G266" s="192"/>
      <c r="H266" s="191"/>
      <c r="I266" s="190"/>
      <c r="J266" s="190"/>
      <c r="K266" s="190"/>
      <c r="L266" s="190"/>
      <c r="M266" s="191"/>
      <c r="N266" s="191"/>
    </row>
    <row r="267" spans="1:14" ht="20.100000000000001" customHeight="1" x14ac:dyDescent="0.2">
      <c r="A267" s="188">
        <v>265</v>
      </c>
      <c r="B267" s="103" t="str">
        <f t="shared" si="8"/>
        <v/>
      </c>
      <c r="C267" s="103" t="str">
        <f t="shared" si="9"/>
        <v/>
      </c>
      <c r="D267" s="189"/>
      <c r="E267" s="190"/>
      <c r="F267" s="191"/>
      <c r="G267" s="192"/>
      <c r="H267" s="191"/>
      <c r="I267" s="190"/>
      <c r="J267" s="190"/>
      <c r="K267" s="190"/>
      <c r="L267" s="190"/>
      <c r="M267" s="191"/>
      <c r="N267" s="191"/>
    </row>
    <row r="268" spans="1:14" ht="20.100000000000001" customHeight="1" x14ac:dyDescent="0.2">
      <c r="A268" s="188">
        <v>266</v>
      </c>
      <c r="B268" s="103" t="str">
        <f t="shared" si="8"/>
        <v/>
      </c>
      <c r="C268" s="103" t="str">
        <f t="shared" si="9"/>
        <v/>
      </c>
      <c r="D268" s="189"/>
      <c r="E268" s="190"/>
      <c r="F268" s="191"/>
      <c r="G268" s="192"/>
      <c r="H268" s="191"/>
      <c r="I268" s="190"/>
      <c r="J268" s="190"/>
      <c r="K268" s="190"/>
      <c r="L268" s="190"/>
      <c r="M268" s="191"/>
      <c r="N268" s="191"/>
    </row>
    <row r="269" spans="1:14" ht="20.100000000000001" customHeight="1" x14ac:dyDescent="0.2">
      <c r="A269" s="188">
        <v>267</v>
      </c>
      <c r="B269" s="103" t="str">
        <f t="shared" si="8"/>
        <v/>
      </c>
      <c r="C269" s="103" t="str">
        <f t="shared" si="9"/>
        <v/>
      </c>
      <c r="D269" s="189"/>
      <c r="E269" s="190"/>
      <c r="F269" s="191"/>
      <c r="G269" s="192"/>
      <c r="H269" s="191"/>
      <c r="I269" s="190"/>
      <c r="J269" s="190"/>
      <c r="K269" s="190"/>
      <c r="L269" s="190"/>
      <c r="M269" s="191"/>
      <c r="N269" s="191"/>
    </row>
    <row r="270" spans="1:14" ht="20.100000000000001" customHeight="1" x14ac:dyDescent="0.2">
      <c r="A270" s="188">
        <v>268</v>
      </c>
      <c r="B270" s="103" t="str">
        <f t="shared" si="8"/>
        <v/>
      </c>
      <c r="C270" s="103" t="str">
        <f t="shared" si="9"/>
        <v/>
      </c>
      <c r="D270" s="189"/>
      <c r="E270" s="190"/>
      <c r="F270" s="191"/>
      <c r="G270" s="192"/>
      <c r="H270" s="191"/>
      <c r="I270" s="190"/>
      <c r="J270" s="190"/>
      <c r="K270" s="190"/>
      <c r="L270" s="190"/>
      <c r="M270" s="191"/>
      <c r="N270" s="191"/>
    </row>
    <row r="271" spans="1:14" ht="20.100000000000001" customHeight="1" x14ac:dyDescent="0.2">
      <c r="A271" s="188">
        <v>269</v>
      </c>
      <c r="B271" s="103" t="str">
        <f t="shared" si="8"/>
        <v/>
      </c>
      <c r="C271" s="103" t="str">
        <f t="shared" si="9"/>
        <v/>
      </c>
      <c r="D271" s="189"/>
      <c r="E271" s="190"/>
      <c r="F271" s="191"/>
      <c r="G271" s="192"/>
      <c r="H271" s="191"/>
      <c r="I271" s="190"/>
      <c r="J271" s="190"/>
      <c r="K271" s="190"/>
      <c r="L271" s="190"/>
      <c r="M271" s="191"/>
      <c r="N271" s="191"/>
    </row>
    <row r="272" spans="1:14" ht="20.100000000000001" customHeight="1" x14ac:dyDescent="0.2">
      <c r="A272" s="188">
        <v>270</v>
      </c>
      <c r="B272" s="103" t="str">
        <f t="shared" si="8"/>
        <v/>
      </c>
      <c r="C272" s="103" t="str">
        <f t="shared" si="9"/>
        <v/>
      </c>
      <c r="D272" s="189"/>
      <c r="E272" s="190"/>
      <c r="F272" s="191"/>
      <c r="G272" s="192"/>
      <c r="H272" s="191"/>
      <c r="I272" s="190"/>
      <c r="J272" s="190"/>
      <c r="K272" s="190"/>
      <c r="L272" s="190"/>
      <c r="M272" s="191"/>
      <c r="N272" s="191"/>
    </row>
    <row r="273" spans="1:14" ht="20.100000000000001" customHeight="1" x14ac:dyDescent="0.2">
      <c r="A273" s="188">
        <v>271</v>
      </c>
      <c r="B273" s="103" t="str">
        <f t="shared" si="8"/>
        <v/>
      </c>
      <c r="C273" s="103" t="str">
        <f t="shared" si="9"/>
        <v/>
      </c>
      <c r="D273" s="189"/>
      <c r="E273" s="190"/>
      <c r="F273" s="191"/>
      <c r="G273" s="192"/>
      <c r="H273" s="191"/>
      <c r="I273" s="190"/>
      <c r="J273" s="190"/>
      <c r="K273" s="190"/>
      <c r="L273" s="190"/>
      <c r="M273" s="191"/>
      <c r="N273" s="191"/>
    </row>
    <row r="274" spans="1:14" ht="20.100000000000001" customHeight="1" x14ac:dyDescent="0.2">
      <c r="A274" s="188">
        <v>272</v>
      </c>
      <c r="B274" s="103" t="str">
        <f t="shared" si="8"/>
        <v/>
      </c>
      <c r="C274" s="103" t="str">
        <f t="shared" si="9"/>
        <v/>
      </c>
      <c r="D274" s="189"/>
      <c r="E274" s="190"/>
      <c r="F274" s="191"/>
      <c r="G274" s="192"/>
      <c r="H274" s="191"/>
      <c r="I274" s="190"/>
      <c r="J274" s="190"/>
      <c r="K274" s="190"/>
      <c r="L274" s="190"/>
      <c r="M274" s="191"/>
      <c r="N274" s="191"/>
    </row>
    <row r="275" spans="1:14" ht="20.100000000000001" customHeight="1" x14ac:dyDescent="0.2">
      <c r="A275" s="188">
        <v>273</v>
      </c>
      <c r="B275" s="103" t="str">
        <f t="shared" si="8"/>
        <v/>
      </c>
      <c r="C275" s="103" t="str">
        <f t="shared" si="9"/>
        <v/>
      </c>
      <c r="D275" s="189"/>
      <c r="E275" s="190"/>
      <c r="F275" s="191"/>
      <c r="G275" s="192"/>
      <c r="H275" s="191"/>
      <c r="I275" s="190"/>
      <c r="J275" s="190"/>
      <c r="K275" s="190"/>
      <c r="L275" s="190"/>
      <c r="M275" s="191"/>
      <c r="N275" s="191"/>
    </row>
    <row r="276" spans="1:14" ht="20.100000000000001" customHeight="1" x14ac:dyDescent="0.2">
      <c r="A276" s="188">
        <v>274</v>
      </c>
      <c r="B276" s="103" t="str">
        <f t="shared" si="8"/>
        <v/>
      </c>
      <c r="C276" s="103" t="str">
        <f t="shared" si="9"/>
        <v/>
      </c>
      <c r="D276" s="189"/>
      <c r="E276" s="190"/>
      <c r="F276" s="191"/>
      <c r="G276" s="192"/>
      <c r="H276" s="191"/>
      <c r="I276" s="190"/>
      <c r="J276" s="190"/>
      <c r="K276" s="190"/>
      <c r="L276" s="190"/>
      <c r="M276" s="191"/>
      <c r="N276" s="191"/>
    </row>
    <row r="277" spans="1:14" ht="20.100000000000001" customHeight="1" x14ac:dyDescent="0.2">
      <c r="A277" s="188">
        <v>275</v>
      </c>
      <c r="B277" s="103" t="str">
        <f t="shared" si="8"/>
        <v/>
      </c>
      <c r="C277" s="103" t="str">
        <f t="shared" si="9"/>
        <v/>
      </c>
      <c r="D277" s="189"/>
      <c r="E277" s="190"/>
      <c r="F277" s="191"/>
      <c r="G277" s="192"/>
      <c r="H277" s="191"/>
      <c r="I277" s="190"/>
      <c r="J277" s="190"/>
      <c r="K277" s="190"/>
      <c r="L277" s="190"/>
      <c r="M277" s="191"/>
      <c r="N277" s="191"/>
    </row>
    <row r="278" spans="1:14" ht="20.100000000000001" customHeight="1" x14ac:dyDescent="0.2">
      <c r="A278" s="188">
        <v>276</v>
      </c>
      <c r="B278" s="103" t="str">
        <f t="shared" si="8"/>
        <v/>
      </c>
      <c r="C278" s="103" t="str">
        <f t="shared" si="9"/>
        <v/>
      </c>
      <c r="D278" s="189"/>
      <c r="E278" s="190"/>
      <c r="F278" s="191"/>
      <c r="G278" s="192"/>
      <c r="H278" s="191"/>
      <c r="I278" s="190"/>
      <c r="J278" s="190"/>
      <c r="K278" s="190"/>
      <c r="L278" s="190"/>
      <c r="M278" s="191"/>
      <c r="N278" s="191"/>
    </row>
    <row r="279" spans="1:14" ht="20.100000000000001" customHeight="1" x14ac:dyDescent="0.2">
      <c r="A279" s="188">
        <v>277</v>
      </c>
      <c r="B279" s="103" t="str">
        <f t="shared" si="8"/>
        <v/>
      </c>
      <c r="C279" s="103" t="str">
        <f t="shared" si="9"/>
        <v/>
      </c>
      <c r="D279" s="189"/>
      <c r="E279" s="190"/>
      <c r="F279" s="191"/>
      <c r="G279" s="192"/>
      <c r="H279" s="191"/>
      <c r="I279" s="190"/>
      <c r="J279" s="190"/>
      <c r="K279" s="190"/>
      <c r="L279" s="190"/>
      <c r="M279" s="191"/>
      <c r="N279" s="191"/>
    </row>
    <row r="280" spans="1:14" ht="20.100000000000001" customHeight="1" x14ac:dyDescent="0.2">
      <c r="A280" s="188">
        <v>278</v>
      </c>
      <c r="B280" s="103" t="str">
        <f t="shared" si="8"/>
        <v/>
      </c>
      <c r="C280" s="103" t="str">
        <f t="shared" si="9"/>
        <v/>
      </c>
      <c r="D280" s="189"/>
      <c r="E280" s="190"/>
      <c r="F280" s="191"/>
      <c r="G280" s="192"/>
      <c r="H280" s="191"/>
      <c r="I280" s="190"/>
      <c r="J280" s="190"/>
      <c r="K280" s="190"/>
      <c r="L280" s="190"/>
      <c r="M280" s="191"/>
      <c r="N280" s="191"/>
    </row>
    <row r="281" spans="1:14" ht="20.100000000000001" customHeight="1" x14ac:dyDescent="0.2">
      <c r="A281" s="188">
        <v>279</v>
      </c>
      <c r="B281" s="103" t="str">
        <f t="shared" si="8"/>
        <v/>
      </c>
      <c r="C281" s="103" t="str">
        <f t="shared" si="9"/>
        <v/>
      </c>
      <c r="D281" s="189"/>
      <c r="E281" s="190"/>
      <c r="F281" s="191"/>
      <c r="G281" s="192"/>
      <c r="H281" s="191"/>
      <c r="I281" s="190"/>
      <c r="J281" s="190"/>
      <c r="K281" s="190"/>
      <c r="L281" s="190"/>
      <c r="M281" s="191"/>
      <c r="N281" s="191"/>
    </row>
    <row r="282" spans="1:14" ht="20.100000000000001" customHeight="1" x14ac:dyDescent="0.2">
      <c r="A282" s="188">
        <v>280</v>
      </c>
      <c r="B282" s="103" t="str">
        <f t="shared" si="8"/>
        <v/>
      </c>
      <c r="C282" s="103" t="str">
        <f t="shared" si="9"/>
        <v/>
      </c>
      <c r="D282" s="189"/>
      <c r="E282" s="190"/>
      <c r="F282" s="191"/>
      <c r="G282" s="192"/>
      <c r="H282" s="191"/>
      <c r="I282" s="190"/>
      <c r="J282" s="190"/>
      <c r="K282" s="190"/>
      <c r="L282" s="190"/>
      <c r="M282" s="191"/>
      <c r="N282" s="191"/>
    </row>
    <row r="283" spans="1:14" ht="20.100000000000001" customHeight="1" x14ac:dyDescent="0.2">
      <c r="A283" s="188">
        <v>281</v>
      </c>
      <c r="B283" s="103" t="str">
        <f t="shared" si="8"/>
        <v/>
      </c>
      <c r="C283" s="103" t="str">
        <f t="shared" si="9"/>
        <v/>
      </c>
      <c r="D283" s="189"/>
      <c r="E283" s="190"/>
      <c r="F283" s="191"/>
      <c r="G283" s="192"/>
      <c r="H283" s="191"/>
      <c r="I283" s="190"/>
      <c r="J283" s="190"/>
      <c r="K283" s="190"/>
      <c r="L283" s="190"/>
      <c r="M283" s="191"/>
      <c r="N283" s="191"/>
    </row>
    <row r="284" spans="1:14" ht="20.100000000000001" customHeight="1" x14ac:dyDescent="0.2">
      <c r="A284" s="188">
        <v>282</v>
      </c>
      <c r="B284" s="103" t="str">
        <f t="shared" si="8"/>
        <v/>
      </c>
      <c r="C284" s="103" t="str">
        <f t="shared" si="9"/>
        <v/>
      </c>
      <c r="D284" s="189"/>
      <c r="E284" s="190"/>
      <c r="F284" s="191"/>
      <c r="G284" s="192"/>
      <c r="H284" s="191"/>
      <c r="I284" s="190"/>
      <c r="J284" s="190"/>
      <c r="K284" s="190"/>
      <c r="L284" s="190"/>
      <c r="M284" s="191"/>
      <c r="N284" s="191"/>
    </row>
    <row r="285" spans="1:14" ht="20.100000000000001" customHeight="1" x14ac:dyDescent="0.2">
      <c r="A285" s="188">
        <v>283</v>
      </c>
      <c r="B285" s="103" t="str">
        <f t="shared" si="8"/>
        <v/>
      </c>
      <c r="C285" s="103" t="str">
        <f t="shared" si="9"/>
        <v/>
      </c>
      <c r="D285" s="189"/>
      <c r="E285" s="190"/>
      <c r="F285" s="191"/>
      <c r="G285" s="192"/>
      <c r="H285" s="191"/>
      <c r="I285" s="190"/>
      <c r="J285" s="190"/>
      <c r="K285" s="190"/>
      <c r="L285" s="190"/>
      <c r="M285" s="191"/>
      <c r="N285" s="191"/>
    </row>
    <row r="286" spans="1:14" ht="20.100000000000001" customHeight="1" x14ac:dyDescent="0.2">
      <c r="A286" s="188">
        <v>284</v>
      </c>
      <c r="B286" s="103" t="str">
        <f t="shared" si="8"/>
        <v/>
      </c>
      <c r="C286" s="103" t="str">
        <f t="shared" si="9"/>
        <v/>
      </c>
      <c r="D286" s="189"/>
      <c r="E286" s="190"/>
      <c r="F286" s="191"/>
      <c r="G286" s="192"/>
      <c r="H286" s="191"/>
      <c r="I286" s="190"/>
      <c r="J286" s="190"/>
      <c r="K286" s="190"/>
      <c r="L286" s="190"/>
      <c r="M286" s="191"/>
      <c r="N286" s="191"/>
    </row>
    <row r="287" spans="1:14" ht="20.100000000000001" customHeight="1" x14ac:dyDescent="0.2">
      <c r="A287" s="188">
        <v>285</v>
      </c>
      <c r="B287" s="103" t="str">
        <f t="shared" si="8"/>
        <v/>
      </c>
      <c r="C287" s="103" t="str">
        <f t="shared" si="9"/>
        <v/>
      </c>
      <c r="D287" s="189"/>
      <c r="E287" s="190"/>
      <c r="F287" s="191"/>
      <c r="G287" s="192"/>
      <c r="H287" s="191"/>
      <c r="I287" s="190"/>
      <c r="J287" s="190"/>
      <c r="K287" s="190"/>
      <c r="L287" s="190"/>
      <c r="M287" s="191"/>
      <c r="N287" s="191"/>
    </row>
    <row r="288" spans="1:14" ht="20.100000000000001" customHeight="1" x14ac:dyDescent="0.2">
      <c r="A288" s="188">
        <v>286</v>
      </c>
      <c r="B288" s="103" t="str">
        <f t="shared" si="8"/>
        <v/>
      </c>
      <c r="C288" s="103" t="str">
        <f t="shared" si="9"/>
        <v/>
      </c>
      <c r="D288" s="189"/>
      <c r="E288" s="190"/>
      <c r="F288" s="191"/>
      <c r="G288" s="192"/>
      <c r="H288" s="191"/>
      <c r="I288" s="190"/>
      <c r="J288" s="190"/>
      <c r="K288" s="190"/>
      <c r="L288" s="190"/>
      <c r="M288" s="191"/>
      <c r="N288" s="191"/>
    </row>
    <row r="289" spans="1:14" ht="20.100000000000001" customHeight="1" x14ac:dyDescent="0.2">
      <c r="A289" s="188">
        <v>287</v>
      </c>
      <c r="B289" s="103" t="str">
        <f t="shared" si="8"/>
        <v/>
      </c>
      <c r="C289" s="103" t="str">
        <f t="shared" si="9"/>
        <v/>
      </c>
      <c r="D289" s="189"/>
      <c r="E289" s="190"/>
      <c r="F289" s="191"/>
      <c r="G289" s="192"/>
      <c r="H289" s="191"/>
      <c r="I289" s="190"/>
      <c r="J289" s="190"/>
      <c r="K289" s="190"/>
      <c r="L289" s="190"/>
      <c r="M289" s="191"/>
      <c r="N289" s="191"/>
    </row>
    <row r="290" spans="1:14" ht="20.100000000000001" customHeight="1" x14ac:dyDescent="0.2">
      <c r="A290" s="188">
        <v>288</v>
      </c>
      <c r="B290" s="103" t="str">
        <f t="shared" si="8"/>
        <v/>
      </c>
      <c r="C290" s="103" t="str">
        <f t="shared" si="9"/>
        <v/>
      </c>
      <c r="D290" s="189"/>
      <c r="E290" s="190"/>
      <c r="F290" s="191"/>
      <c r="G290" s="192"/>
      <c r="H290" s="191"/>
      <c r="I290" s="190"/>
      <c r="J290" s="190"/>
      <c r="K290" s="190"/>
      <c r="L290" s="190"/>
      <c r="M290" s="191"/>
      <c r="N290" s="191"/>
    </row>
    <row r="291" spans="1:14" ht="20.100000000000001" customHeight="1" x14ac:dyDescent="0.2">
      <c r="A291" s="188">
        <v>289</v>
      </c>
      <c r="B291" s="103" t="str">
        <f t="shared" si="8"/>
        <v/>
      </c>
      <c r="C291" s="103" t="str">
        <f t="shared" si="9"/>
        <v/>
      </c>
      <c r="D291" s="189"/>
      <c r="E291" s="190"/>
      <c r="F291" s="191"/>
      <c r="G291" s="192"/>
      <c r="H291" s="191"/>
      <c r="I291" s="190"/>
      <c r="J291" s="190"/>
      <c r="K291" s="190"/>
      <c r="L291" s="190"/>
      <c r="M291" s="191"/>
      <c r="N291" s="191"/>
    </row>
    <row r="292" spans="1:14" ht="20.100000000000001" customHeight="1" x14ac:dyDescent="0.2">
      <c r="A292" s="188">
        <v>290</v>
      </c>
      <c r="B292" s="103" t="str">
        <f t="shared" si="8"/>
        <v/>
      </c>
      <c r="C292" s="103" t="str">
        <f t="shared" si="9"/>
        <v/>
      </c>
      <c r="D292" s="189"/>
      <c r="E292" s="190"/>
      <c r="F292" s="191"/>
      <c r="G292" s="192"/>
      <c r="H292" s="191"/>
      <c r="I292" s="190"/>
      <c r="J292" s="190"/>
      <c r="K292" s="190"/>
      <c r="L292" s="190"/>
      <c r="M292" s="191"/>
      <c r="N292" s="191"/>
    </row>
    <row r="293" spans="1:14" ht="20.100000000000001" customHeight="1" x14ac:dyDescent="0.2">
      <c r="A293" s="188">
        <v>291</v>
      </c>
      <c r="B293" s="103" t="str">
        <f t="shared" si="8"/>
        <v/>
      </c>
      <c r="C293" s="103" t="str">
        <f t="shared" si="9"/>
        <v/>
      </c>
      <c r="D293" s="189"/>
      <c r="E293" s="190"/>
      <c r="F293" s="191"/>
      <c r="G293" s="192"/>
      <c r="H293" s="191"/>
      <c r="I293" s="190"/>
      <c r="J293" s="190"/>
      <c r="K293" s="190"/>
      <c r="L293" s="190"/>
      <c r="M293" s="191"/>
      <c r="N293" s="191"/>
    </row>
    <row r="294" spans="1:14" ht="20.100000000000001" customHeight="1" x14ac:dyDescent="0.2">
      <c r="A294" s="188">
        <v>292</v>
      </c>
      <c r="B294" s="103" t="str">
        <f t="shared" si="8"/>
        <v/>
      </c>
      <c r="C294" s="103" t="str">
        <f t="shared" si="9"/>
        <v/>
      </c>
      <c r="D294" s="189"/>
      <c r="E294" s="190"/>
      <c r="F294" s="191"/>
      <c r="G294" s="192"/>
      <c r="H294" s="191"/>
      <c r="I294" s="190"/>
      <c r="J294" s="190"/>
      <c r="K294" s="190"/>
      <c r="L294" s="190"/>
      <c r="M294" s="191"/>
      <c r="N294" s="191"/>
    </row>
    <row r="295" spans="1:14" ht="20.100000000000001" customHeight="1" x14ac:dyDescent="0.2">
      <c r="A295" s="188">
        <v>293</v>
      </c>
      <c r="B295" s="103" t="str">
        <f t="shared" si="8"/>
        <v/>
      </c>
      <c r="C295" s="103" t="str">
        <f t="shared" si="9"/>
        <v/>
      </c>
      <c r="D295" s="189"/>
      <c r="E295" s="190"/>
      <c r="F295" s="191"/>
      <c r="G295" s="192"/>
      <c r="H295" s="191"/>
      <c r="I295" s="190"/>
      <c r="J295" s="190"/>
      <c r="K295" s="190"/>
      <c r="L295" s="190"/>
      <c r="M295" s="191"/>
      <c r="N295" s="191"/>
    </row>
    <row r="296" spans="1:14" ht="20.100000000000001" customHeight="1" x14ac:dyDescent="0.2">
      <c r="A296" s="188">
        <v>294</v>
      </c>
      <c r="B296" s="103" t="str">
        <f t="shared" si="8"/>
        <v/>
      </c>
      <c r="C296" s="103" t="str">
        <f t="shared" si="9"/>
        <v/>
      </c>
      <c r="D296" s="189"/>
      <c r="E296" s="190"/>
      <c r="F296" s="191"/>
      <c r="G296" s="192"/>
      <c r="H296" s="191"/>
      <c r="I296" s="190"/>
      <c r="J296" s="190"/>
      <c r="K296" s="190"/>
      <c r="L296" s="190"/>
      <c r="M296" s="191"/>
      <c r="N296" s="191"/>
    </row>
    <row r="297" spans="1:14" ht="20.100000000000001" customHeight="1" x14ac:dyDescent="0.2">
      <c r="A297" s="188">
        <v>295</v>
      </c>
      <c r="B297" s="103" t="str">
        <f t="shared" si="8"/>
        <v/>
      </c>
      <c r="C297" s="103" t="str">
        <f t="shared" si="9"/>
        <v/>
      </c>
      <c r="D297" s="189"/>
      <c r="E297" s="190"/>
      <c r="F297" s="191"/>
      <c r="G297" s="192"/>
      <c r="H297" s="191"/>
      <c r="I297" s="190"/>
      <c r="J297" s="190"/>
      <c r="K297" s="190"/>
      <c r="L297" s="190"/>
      <c r="M297" s="191"/>
      <c r="N297" s="191"/>
    </row>
    <row r="298" spans="1:14" ht="20.100000000000001" customHeight="1" x14ac:dyDescent="0.2">
      <c r="A298" s="188">
        <v>296</v>
      </c>
      <c r="B298" s="103" t="str">
        <f t="shared" si="8"/>
        <v/>
      </c>
      <c r="C298" s="103" t="str">
        <f t="shared" si="9"/>
        <v/>
      </c>
      <c r="D298" s="189"/>
      <c r="E298" s="190"/>
      <c r="F298" s="191"/>
      <c r="G298" s="192"/>
      <c r="H298" s="191"/>
      <c r="I298" s="190"/>
      <c r="J298" s="190"/>
      <c r="K298" s="190"/>
      <c r="L298" s="190"/>
      <c r="M298" s="191"/>
      <c r="N298" s="191"/>
    </row>
    <row r="299" spans="1:14" ht="20.100000000000001" customHeight="1" x14ac:dyDescent="0.2">
      <c r="A299" s="188">
        <v>297</v>
      </c>
      <c r="B299" s="103" t="str">
        <f t="shared" si="8"/>
        <v/>
      </c>
      <c r="C299" s="103" t="str">
        <f t="shared" si="9"/>
        <v/>
      </c>
      <c r="D299" s="189"/>
      <c r="E299" s="190"/>
      <c r="F299" s="191"/>
      <c r="G299" s="192"/>
      <c r="H299" s="191"/>
      <c r="I299" s="190"/>
      <c r="J299" s="190"/>
      <c r="K299" s="190"/>
      <c r="L299" s="190"/>
      <c r="M299" s="191"/>
      <c r="N299" s="191"/>
    </row>
    <row r="300" spans="1:14" ht="20.100000000000001" customHeight="1" x14ac:dyDescent="0.2">
      <c r="A300" s="188">
        <v>298</v>
      </c>
      <c r="B300" s="103" t="str">
        <f t="shared" si="8"/>
        <v/>
      </c>
      <c r="C300" s="103" t="str">
        <f t="shared" si="9"/>
        <v/>
      </c>
      <c r="D300" s="189"/>
      <c r="E300" s="190"/>
      <c r="F300" s="191"/>
      <c r="G300" s="192"/>
      <c r="H300" s="191"/>
      <c r="I300" s="190"/>
      <c r="J300" s="190"/>
      <c r="K300" s="190"/>
      <c r="L300" s="190"/>
      <c r="M300" s="191"/>
      <c r="N300" s="191"/>
    </row>
    <row r="301" spans="1:14" ht="20.100000000000001" customHeight="1" x14ac:dyDescent="0.2">
      <c r="A301" s="188">
        <v>299</v>
      </c>
      <c r="B301" s="103" t="str">
        <f t="shared" si="8"/>
        <v/>
      </c>
      <c r="C301" s="103" t="str">
        <f t="shared" si="9"/>
        <v/>
      </c>
      <c r="D301" s="189"/>
      <c r="E301" s="190"/>
      <c r="F301" s="191"/>
      <c r="G301" s="192"/>
      <c r="H301" s="191"/>
      <c r="I301" s="190"/>
      <c r="J301" s="190"/>
      <c r="K301" s="190"/>
      <c r="L301" s="190"/>
      <c r="M301" s="191"/>
      <c r="N301" s="191"/>
    </row>
    <row r="302" spans="1:14" ht="20.100000000000001" customHeight="1" x14ac:dyDescent="0.2">
      <c r="A302" s="188">
        <v>300</v>
      </c>
      <c r="B302" s="103" t="str">
        <f t="shared" si="8"/>
        <v/>
      </c>
      <c r="C302" s="103" t="str">
        <f t="shared" si="9"/>
        <v/>
      </c>
      <c r="D302" s="189"/>
      <c r="E302" s="190"/>
      <c r="F302" s="191"/>
      <c r="G302" s="192"/>
      <c r="H302" s="191"/>
      <c r="I302" s="190"/>
      <c r="J302" s="190"/>
      <c r="K302" s="190"/>
      <c r="L302" s="190"/>
      <c r="M302" s="191"/>
      <c r="N302" s="191"/>
    </row>
    <row r="303" spans="1:14" ht="20.100000000000001" customHeight="1" x14ac:dyDescent="0.2">
      <c r="A303" s="188">
        <v>301</v>
      </c>
      <c r="B303" s="103" t="str">
        <f t="shared" si="8"/>
        <v/>
      </c>
      <c r="C303" s="103" t="str">
        <f t="shared" si="9"/>
        <v/>
      </c>
      <c r="D303" s="189"/>
      <c r="E303" s="190"/>
      <c r="F303" s="191"/>
      <c r="G303" s="192"/>
      <c r="H303" s="191"/>
      <c r="I303" s="190"/>
      <c r="J303" s="190"/>
      <c r="K303" s="190"/>
      <c r="L303" s="190"/>
      <c r="M303" s="191"/>
      <c r="N303" s="191"/>
    </row>
    <row r="304" spans="1:14" ht="20.100000000000001" customHeight="1" x14ac:dyDescent="0.2">
      <c r="A304" s="188">
        <v>302</v>
      </c>
      <c r="B304" s="103" t="str">
        <f t="shared" si="8"/>
        <v/>
      </c>
      <c r="C304" s="103" t="str">
        <f t="shared" si="9"/>
        <v/>
      </c>
      <c r="D304" s="189"/>
      <c r="E304" s="190"/>
      <c r="F304" s="191"/>
      <c r="G304" s="192"/>
      <c r="H304" s="191"/>
      <c r="I304" s="190"/>
      <c r="J304" s="190"/>
      <c r="K304" s="190"/>
      <c r="L304" s="190"/>
      <c r="M304" s="191"/>
      <c r="N304" s="191"/>
    </row>
    <row r="305" spans="1:14" ht="20.100000000000001" customHeight="1" x14ac:dyDescent="0.2">
      <c r="A305" s="188">
        <v>303</v>
      </c>
      <c r="B305" s="103" t="str">
        <f t="shared" si="8"/>
        <v/>
      </c>
      <c r="C305" s="103" t="str">
        <f t="shared" si="9"/>
        <v/>
      </c>
      <c r="D305" s="189"/>
      <c r="E305" s="190"/>
      <c r="F305" s="191"/>
      <c r="G305" s="192"/>
      <c r="H305" s="191"/>
      <c r="I305" s="190"/>
      <c r="J305" s="190"/>
      <c r="K305" s="190"/>
      <c r="L305" s="190"/>
      <c r="M305" s="191"/>
      <c r="N305" s="191"/>
    </row>
    <row r="306" spans="1:14" ht="20.100000000000001" customHeight="1" x14ac:dyDescent="0.2">
      <c r="A306" s="188">
        <v>304</v>
      </c>
      <c r="B306" s="103" t="str">
        <f t="shared" si="8"/>
        <v/>
      </c>
      <c r="C306" s="103" t="str">
        <f t="shared" si="9"/>
        <v/>
      </c>
      <c r="D306" s="189"/>
      <c r="E306" s="190"/>
      <c r="F306" s="191"/>
      <c r="G306" s="192"/>
      <c r="H306" s="191"/>
      <c r="I306" s="190"/>
      <c r="J306" s="190"/>
      <c r="K306" s="190"/>
      <c r="L306" s="190"/>
      <c r="M306" s="191"/>
      <c r="N306" s="191"/>
    </row>
    <row r="307" spans="1:14" ht="20.100000000000001" customHeight="1" x14ac:dyDescent="0.2">
      <c r="A307" s="188">
        <v>305</v>
      </c>
      <c r="B307" s="103" t="str">
        <f t="shared" si="8"/>
        <v/>
      </c>
      <c r="C307" s="103" t="str">
        <f t="shared" si="9"/>
        <v/>
      </c>
      <c r="D307" s="189"/>
      <c r="E307" s="190"/>
      <c r="F307" s="191"/>
      <c r="G307" s="192"/>
      <c r="H307" s="191"/>
      <c r="I307" s="190"/>
      <c r="J307" s="190"/>
      <c r="K307" s="190"/>
      <c r="L307" s="190"/>
      <c r="M307" s="191"/>
      <c r="N307" s="191"/>
    </row>
    <row r="308" spans="1:14" ht="20.100000000000001" customHeight="1" x14ac:dyDescent="0.2">
      <c r="A308" s="188">
        <v>306</v>
      </c>
      <c r="B308" s="103" t="str">
        <f t="shared" si="8"/>
        <v/>
      </c>
      <c r="C308" s="103" t="str">
        <f t="shared" si="9"/>
        <v/>
      </c>
      <c r="D308" s="189"/>
      <c r="E308" s="190"/>
      <c r="F308" s="191"/>
      <c r="G308" s="192"/>
      <c r="H308" s="191"/>
      <c r="I308" s="190"/>
      <c r="J308" s="190"/>
      <c r="K308" s="190"/>
      <c r="L308" s="190"/>
      <c r="M308" s="191"/>
      <c r="N308" s="191"/>
    </row>
    <row r="309" spans="1:14" ht="20.100000000000001" customHeight="1" x14ac:dyDescent="0.2">
      <c r="A309" s="188">
        <v>307</v>
      </c>
      <c r="B309" s="103" t="str">
        <f t="shared" si="8"/>
        <v/>
      </c>
      <c r="C309" s="103" t="str">
        <f t="shared" si="9"/>
        <v/>
      </c>
      <c r="D309" s="189"/>
      <c r="E309" s="190"/>
      <c r="F309" s="191"/>
      <c r="G309" s="192"/>
      <c r="H309" s="191"/>
      <c r="I309" s="190"/>
      <c r="J309" s="190"/>
      <c r="K309" s="190"/>
      <c r="L309" s="190"/>
      <c r="M309" s="191"/>
      <c r="N309" s="191"/>
    </row>
    <row r="310" spans="1:14" ht="20.100000000000001" customHeight="1" x14ac:dyDescent="0.2">
      <c r="A310" s="188">
        <v>308</v>
      </c>
      <c r="B310" s="103" t="str">
        <f t="shared" si="8"/>
        <v/>
      </c>
      <c r="C310" s="103" t="str">
        <f t="shared" si="9"/>
        <v/>
      </c>
      <c r="D310" s="189"/>
      <c r="E310" s="190"/>
      <c r="F310" s="191"/>
      <c r="G310" s="192"/>
      <c r="H310" s="191"/>
      <c r="I310" s="190"/>
      <c r="J310" s="190"/>
      <c r="K310" s="190"/>
      <c r="L310" s="190"/>
      <c r="M310" s="191"/>
      <c r="N310" s="191"/>
    </row>
    <row r="311" spans="1:14" ht="20.100000000000001" customHeight="1" x14ac:dyDescent="0.2">
      <c r="A311" s="188">
        <v>309</v>
      </c>
      <c r="B311" s="103" t="str">
        <f t="shared" si="8"/>
        <v/>
      </c>
      <c r="C311" s="103" t="str">
        <f t="shared" si="9"/>
        <v/>
      </c>
      <c r="D311" s="189"/>
      <c r="E311" s="190"/>
      <c r="F311" s="191"/>
      <c r="G311" s="192"/>
      <c r="H311" s="191"/>
      <c r="I311" s="190"/>
      <c r="J311" s="190"/>
      <c r="K311" s="190"/>
      <c r="L311" s="190"/>
      <c r="M311" s="191"/>
      <c r="N311" s="191"/>
    </row>
    <row r="312" spans="1:14" ht="20.100000000000001" customHeight="1" x14ac:dyDescent="0.2">
      <c r="A312" s="188">
        <v>310</v>
      </c>
      <c r="B312" s="103" t="str">
        <f t="shared" si="8"/>
        <v/>
      </c>
      <c r="C312" s="103" t="str">
        <f t="shared" si="9"/>
        <v/>
      </c>
      <c r="D312" s="189"/>
      <c r="E312" s="190"/>
      <c r="F312" s="191"/>
      <c r="G312" s="192"/>
      <c r="H312" s="191"/>
      <c r="I312" s="190"/>
      <c r="J312" s="190"/>
      <c r="K312" s="190"/>
      <c r="L312" s="190"/>
      <c r="M312" s="191"/>
      <c r="N312" s="191"/>
    </row>
    <row r="313" spans="1:14" ht="20.100000000000001" customHeight="1" x14ac:dyDescent="0.2">
      <c r="A313" s="188">
        <v>311</v>
      </c>
      <c r="B313" s="103" t="str">
        <f t="shared" si="8"/>
        <v/>
      </c>
      <c r="C313" s="103" t="str">
        <f t="shared" si="9"/>
        <v/>
      </c>
      <c r="D313" s="189"/>
      <c r="E313" s="190"/>
      <c r="F313" s="191"/>
      <c r="G313" s="192"/>
      <c r="H313" s="191"/>
      <c r="I313" s="190"/>
      <c r="J313" s="190"/>
      <c r="K313" s="190"/>
      <c r="L313" s="190"/>
      <c r="M313" s="191"/>
      <c r="N313" s="191"/>
    </row>
    <row r="314" spans="1:14" ht="20.100000000000001" customHeight="1" x14ac:dyDescent="0.2">
      <c r="A314" s="188">
        <v>312</v>
      </c>
      <c r="B314" s="103" t="str">
        <f t="shared" si="8"/>
        <v/>
      </c>
      <c r="C314" s="103" t="str">
        <f t="shared" si="9"/>
        <v/>
      </c>
      <c r="D314" s="189"/>
      <c r="E314" s="190"/>
      <c r="F314" s="191"/>
      <c r="G314" s="192"/>
      <c r="H314" s="191"/>
      <c r="I314" s="190"/>
      <c r="J314" s="190"/>
      <c r="K314" s="190"/>
      <c r="L314" s="190"/>
      <c r="M314" s="191"/>
      <c r="N314" s="191"/>
    </row>
    <row r="315" spans="1:14" ht="20.100000000000001" customHeight="1" x14ac:dyDescent="0.2">
      <c r="A315" s="188">
        <v>313</v>
      </c>
      <c r="B315" s="103" t="str">
        <f t="shared" si="8"/>
        <v/>
      </c>
      <c r="C315" s="103" t="str">
        <f t="shared" si="9"/>
        <v/>
      </c>
      <c r="D315" s="189"/>
      <c r="E315" s="190"/>
      <c r="F315" s="191"/>
      <c r="G315" s="192"/>
      <c r="H315" s="191"/>
      <c r="I315" s="190"/>
      <c r="J315" s="190"/>
      <c r="K315" s="190"/>
      <c r="L315" s="190"/>
      <c r="M315" s="191"/>
      <c r="N315" s="191"/>
    </row>
    <row r="316" spans="1:14" ht="20.100000000000001" customHeight="1" x14ac:dyDescent="0.2">
      <c r="A316" s="188">
        <v>314</v>
      </c>
      <c r="B316" s="103" t="str">
        <f t="shared" si="8"/>
        <v/>
      </c>
      <c r="C316" s="103" t="str">
        <f t="shared" si="9"/>
        <v/>
      </c>
      <c r="D316" s="189"/>
      <c r="E316" s="190"/>
      <c r="F316" s="191"/>
      <c r="G316" s="192"/>
      <c r="H316" s="191"/>
      <c r="I316" s="190"/>
      <c r="J316" s="190"/>
      <c r="K316" s="190"/>
      <c r="L316" s="190"/>
      <c r="M316" s="191"/>
      <c r="N316" s="191"/>
    </row>
    <row r="317" spans="1:14" ht="20.100000000000001" customHeight="1" x14ac:dyDescent="0.2">
      <c r="A317" s="188">
        <v>315</v>
      </c>
      <c r="B317" s="103" t="str">
        <f t="shared" si="8"/>
        <v/>
      </c>
      <c r="C317" s="103" t="str">
        <f t="shared" si="9"/>
        <v/>
      </c>
      <c r="D317" s="189"/>
      <c r="E317" s="190"/>
      <c r="F317" s="191"/>
      <c r="G317" s="192"/>
      <c r="H317" s="191"/>
      <c r="I317" s="190"/>
      <c r="J317" s="190"/>
      <c r="K317" s="190"/>
      <c r="L317" s="190"/>
      <c r="M317" s="191"/>
      <c r="N317" s="191"/>
    </row>
    <row r="318" spans="1:14" ht="20.100000000000001" customHeight="1" x14ac:dyDescent="0.2">
      <c r="A318" s="188">
        <v>316</v>
      </c>
      <c r="B318" s="103" t="str">
        <f t="shared" si="8"/>
        <v/>
      </c>
      <c r="C318" s="103" t="str">
        <f t="shared" si="9"/>
        <v/>
      </c>
      <c r="D318" s="189"/>
      <c r="E318" s="190"/>
      <c r="F318" s="191"/>
      <c r="G318" s="192"/>
      <c r="H318" s="191"/>
      <c r="I318" s="190"/>
      <c r="J318" s="190"/>
      <c r="K318" s="190"/>
      <c r="L318" s="190"/>
      <c r="M318" s="191"/>
      <c r="N318" s="191"/>
    </row>
    <row r="319" spans="1:14" ht="20.100000000000001" customHeight="1" x14ac:dyDescent="0.2">
      <c r="A319" s="188">
        <v>317</v>
      </c>
      <c r="B319" s="103" t="str">
        <f t="shared" si="8"/>
        <v/>
      </c>
      <c r="C319" s="103" t="str">
        <f t="shared" si="9"/>
        <v/>
      </c>
      <c r="D319" s="189"/>
      <c r="E319" s="190"/>
      <c r="F319" s="191"/>
      <c r="G319" s="192"/>
      <c r="H319" s="191"/>
      <c r="I319" s="190"/>
      <c r="J319" s="190"/>
      <c r="K319" s="190"/>
      <c r="L319" s="190"/>
      <c r="M319" s="191"/>
      <c r="N319" s="191"/>
    </row>
    <row r="320" spans="1:14" ht="20.100000000000001" customHeight="1" x14ac:dyDescent="0.2">
      <c r="A320" s="188">
        <v>318</v>
      </c>
      <c r="B320" s="103" t="str">
        <f t="shared" si="8"/>
        <v/>
      </c>
      <c r="C320" s="103" t="str">
        <f t="shared" si="9"/>
        <v/>
      </c>
      <c r="D320" s="189"/>
      <c r="E320" s="190"/>
      <c r="F320" s="191"/>
      <c r="G320" s="192"/>
      <c r="H320" s="191"/>
      <c r="I320" s="190"/>
      <c r="J320" s="190"/>
      <c r="K320" s="190"/>
      <c r="L320" s="190"/>
      <c r="M320" s="191"/>
      <c r="N320" s="191"/>
    </row>
    <row r="321" spans="1:14" ht="20.100000000000001" customHeight="1" x14ac:dyDescent="0.2">
      <c r="A321" s="188">
        <v>319</v>
      </c>
      <c r="B321" s="103" t="str">
        <f t="shared" si="8"/>
        <v/>
      </c>
      <c r="C321" s="103" t="str">
        <f t="shared" si="9"/>
        <v/>
      </c>
      <c r="D321" s="189"/>
      <c r="E321" s="190"/>
      <c r="F321" s="191"/>
      <c r="G321" s="192"/>
      <c r="H321" s="191"/>
      <c r="I321" s="190"/>
      <c r="J321" s="190"/>
      <c r="K321" s="190"/>
      <c r="L321" s="190"/>
      <c r="M321" s="191"/>
      <c r="N321" s="191"/>
    </row>
    <row r="322" spans="1:14" ht="20.100000000000001" customHeight="1" x14ac:dyDescent="0.2">
      <c r="A322" s="188">
        <v>320</v>
      </c>
      <c r="B322" s="103" t="str">
        <f t="shared" si="8"/>
        <v/>
      </c>
      <c r="C322" s="103" t="str">
        <f t="shared" si="9"/>
        <v/>
      </c>
      <c r="D322" s="189"/>
      <c r="E322" s="190"/>
      <c r="F322" s="191"/>
      <c r="G322" s="192"/>
      <c r="H322" s="191"/>
      <c r="I322" s="190"/>
      <c r="J322" s="190"/>
      <c r="K322" s="190"/>
      <c r="L322" s="190"/>
      <c r="M322" s="191"/>
      <c r="N322" s="191"/>
    </row>
    <row r="323" spans="1:14" ht="20.100000000000001" customHeight="1" x14ac:dyDescent="0.2">
      <c r="A323" s="188">
        <v>321</v>
      </c>
      <c r="B323" s="103" t="str">
        <f t="shared" si="8"/>
        <v/>
      </c>
      <c r="C323" s="103" t="str">
        <f t="shared" si="9"/>
        <v/>
      </c>
      <c r="D323" s="189"/>
      <c r="E323" s="190"/>
      <c r="F323" s="191"/>
      <c r="G323" s="192"/>
      <c r="H323" s="191"/>
      <c r="I323" s="190"/>
      <c r="J323" s="190"/>
      <c r="K323" s="190"/>
      <c r="L323" s="190"/>
      <c r="M323" s="191"/>
      <c r="N323" s="191"/>
    </row>
    <row r="324" spans="1:14" ht="20.100000000000001" customHeight="1" x14ac:dyDescent="0.2">
      <c r="A324" s="188">
        <v>322</v>
      </c>
      <c r="B324" s="103" t="str">
        <f t="shared" ref="B324:B387" si="10">IF(D324&lt;&gt;"",YEAR(D324),"")</f>
        <v/>
      </c>
      <c r="C324" s="103" t="str">
        <f t="shared" ref="C324:C387" si="11">IF(D324&lt;&gt;"",MONTH(D324),"")</f>
        <v/>
      </c>
      <c r="D324" s="189"/>
      <c r="E324" s="190"/>
      <c r="F324" s="191"/>
      <c r="G324" s="192"/>
      <c r="H324" s="191"/>
      <c r="I324" s="190"/>
      <c r="J324" s="190"/>
      <c r="K324" s="190"/>
      <c r="L324" s="190"/>
      <c r="M324" s="191"/>
      <c r="N324" s="191"/>
    </row>
    <row r="325" spans="1:14" ht="20.100000000000001" customHeight="1" x14ac:dyDescent="0.2">
      <c r="A325" s="188">
        <v>323</v>
      </c>
      <c r="B325" s="103" t="str">
        <f t="shared" si="10"/>
        <v/>
      </c>
      <c r="C325" s="103" t="str">
        <f t="shared" si="11"/>
        <v/>
      </c>
      <c r="D325" s="189"/>
      <c r="E325" s="190"/>
      <c r="F325" s="191"/>
      <c r="G325" s="192"/>
      <c r="H325" s="191"/>
      <c r="I325" s="190"/>
      <c r="J325" s="190"/>
      <c r="K325" s="190"/>
      <c r="L325" s="190"/>
      <c r="M325" s="191"/>
      <c r="N325" s="191"/>
    </row>
    <row r="326" spans="1:14" ht="20.100000000000001" customHeight="1" x14ac:dyDescent="0.2">
      <c r="A326" s="188">
        <v>324</v>
      </c>
      <c r="B326" s="103" t="str">
        <f t="shared" si="10"/>
        <v/>
      </c>
      <c r="C326" s="103" t="str">
        <f t="shared" si="11"/>
        <v/>
      </c>
      <c r="D326" s="189"/>
      <c r="E326" s="190"/>
      <c r="F326" s="191"/>
      <c r="G326" s="192"/>
      <c r="H326" s="191"/>
      <c r="I326" s="190"/>
      <c r="J326" s="190"/>
      <c r="K326" s="190"/>
      <c r="L326" s="190"/>
      <c r="M326" s="191"/>
      <c r="N326" s="191"/>
    </row>
    <row r="327" spans="1:14" ht="20.100000000000001" customHeight="1" x14ac:dyDescent="0.2">
      <c r="A327" s="188">
        <v>325</v>
      </c>
      <c r="B327" s="103" t="str">
        <f t="shared" si="10"/>
        <v/>
      </c>
      <c r="C327" s="103" t="str">
        <f t="shared" si="11"/>
        <v/>
      </c>
      <c r="D327" s="189"/>
      <c r="E327" s="190"/>
      <c r="F327" s="191"/>
      <c r="G327" s="192"/>
      <c r="H327" s="191"/>
      <c r="I327" s="190"/>
      <c r="J327" s="190"/>
      <c r="K327" s="190"/>
      <c r="L327" s="190"/>
      <c r="M327" s="191"/>
      <c r="N327" s="191"/>
    </row>
    <row r="328" spans="1:14" ht="20.100000000000001" customHeight="1" x14ac:dyDescent="0.2">
      <c r="A328" s="188">
        <v>326</v>
      </c>
      <c r="B328" s="103" t="str">
        <f t="shared" si="10"/>
        <v/>
      </c>
      <c r="C328" s="103" t="str">
        <f t="shared" si="11"/>
        <v/>
      </c>
      <c r="D328" s="189"/>
      <c r="E328" s="190"/>
      <c r="F328" s="191"/>
      <c r="G328" s="192"/>
      <c r="H328" s="191"/>
      <c r="I328" s="190"/>
      <c r="J328" s="190"/>
      <c r="K328" s="190"/>
      <c r="L328" s="190"/>
      <c r="M328" s="191"/>
      <c r="N328" s="191"/>
    </row>
    <row r="329" spans="1:14" ht="20.100000000000001" customHeight="1" x14ac:dyDescent="0.2">
      <c r="A329" s="188">
        <v>327</v>
      </c>
      <c r="B329" s="103" t="str">
        <f t="shared" si="10"/>
        <v/>
      </c>
      <c r="C329" s="103" t="str">
        <f t="shared" si="11"/>
        <v/>
      </c>
      <c r="D329" s="189"/>
      <c r="E329" s="190"/>
      <c r="F329" s="191"/>
      <c r="G329" s="192"/>
      <c r="H329" s="191"/>
      <c r="I329" s="190"/>
      <c r="J329" s="190"/>
      <c r="K329" s="190"/>
      <c r="L329" s="190"/>
      <c r="M329" s="191"/>
      <c r="N329" s="191"/>
    </row>
    <row r="330" spans="1:14" ht="20.100000000000001" customHeight="1" x14ac:dyDescent="0.2">
      <c r="A330" s="188">
        <v>328</v>
      </c>
      <c r="B330" s="103" t="str">
        <f t="shared" si="10"/>
        <v/>
      </c>
      <c r="C330" s="103" t="str">
        <f t="shared" si="11"/>
        <v/>
      </c>
      <c r="D330" s="189"/>
      <c r="E330" s="190"/>
      <c r="F330" s="191"/>
      <c r="G330" s="192"/>
      <c r="H330" s="191"/>
      <c r="I330" s="190"/>
      <c r="J330" s="190"/>
      <c r="K330" s="190"/>
      <c r="L330" s="190"/>
      <c r="M330" s="191"/>
      <c r="N330" s="191"/>
    </row>
    <row r="331" spans="1:14" ht="20.100000000000001" customHeight="1" x14ac:dyDescent="0.2">
      <c r="A331" s="188">
        <v>329</v>
      </c>
      <c r="B331" s="103" t="str">
        <f t="shared" si="10"/>
        <v/>
      </c>
      <c r="C331" s="103" t="str">
        <f t="shared" si="11"/>
        <v/>
      </c>
      <c r="D331" s="189"/>
      <c r="E331" s="190"/>
      <c r="F331" s="191"/>
      <c r="G331" s="192"/>
      <c r="H331" s="191"/>
      <c r="I331" s="190"/>
      <c r="J331" s="190"/>
      <c r="K331" s="190"/>
      <c r="L331" s="190"/>
      <c r="M331" s="191"/>
      <c r="N331" s="191"/>
    </row>
    <row r="332" spans="1:14" ht="20.100000000000001" customHeight="1" x14ac:dyDescent="0.2">
      <c r="A332" s="188">
        <v>330</v>
      </c>
      <c r="B332" s="103" t="str">
        <f t="shared" si="10"/>
        <v/>
      </c>
      <c r="C332" s="103" t="str">
        <f t="shared" si="11"/>
        <v/>
      </c>
      <c r="D332" s="189"/>
      <c r="E332" s="190"/>
      <c r="F332" s="191"/>
      <c r="G332" s="192"/>
      <c r="H332" s="191"/>
      <c r="I332" s="190"/>
      <c r="J332" s="190"/>
      <c r="K332" s="190"/>
      <c r="L332" s="190"/>
      <c r="M332" s="191"/>
      <c r="N332" s="191"/>
    </row>
    <row r="333" spans="1:14" ht="20.100000000000001" customHeight="1" x14ac:dyDescent="0.2">
      <c r="A333" s="188">
        <v>331</v>
      </c>
      <c r="B333" s="103" t="str">
        <f t="shared" si="10"/>
        <v/>
      </c>
      <c r="C333" s="103" t="str">
        <f t="shared" si="11"/>
        <v/>
      </c>
      <c r="D333" s="189"/>
      <c r="E333" s="190"/>
      <c r="F333" s="191"/>
      <c r="G333" s="192"/>
      <c r="H333" s="191"/>
      <c r="I333" s="190"/>
      <c r="J333" s="190"/>
      <c r="K333" s="190"/>
      <c r="L333" s="190"/>
      <c r="M333" s="191"/>
      <c r="N333" s="191"/>
    </row>
    <row r="334" spans="1:14" ht="20.100000000000001" customHeight="1" x14ac:dyDescent="0.2">
      <c r="A334" s="188">
        <v>332</v>
      </c>
      <c r="B334" s="103" t="str">
        <f t="shared" si="10"/>
        <v/>
      </c>
      <c r="C334" s="103" t="str">
        <f t="shared" si="11"/>
        <v/>
      </c>
      <c r="D334" s="189"/>
      <c r="E334" s="190"/>
      <c r="F334" s="191"/>
      <c r="G334" s="192"/>
      <c r="H334" s="191"/>
      <c r="I334" s="190"/>
      <c r="J334" s="190"/>
      <c r="K334" s="190"/>
      <c r="L334" s="190"/>
      <c r="M334" s="191"/>
      <c r="N334" s="191"/>
    </row>
    <row r="335" spans="1:14" ht="20.100000000000001" customHeight="1" x14ac:dyDescent="0.2">
      <c r="A335" s="188">
        <v>333</v>
      </c>
      <c r="B335" s="103" t="str">
        <f t="shared" si="10"/>
        <v/>
      </c>
      <c r="C335" s="103" t="str">
        <f t="shared" si="11"/>
        <v/>
      </c>
      <c r="D335" s="189"/>
      <c r="E335" s="190"/>
      <c r="F335" s="191"/>
      <c r="G335" s="192"/>
      <c r="H335" s="191"/>
      <c r="I335" s="190"/>
      <c r="J335" s="190"/>
      <c r="K335" s="190"/>
      <c r="L335" s="190"/>
      <c r="M335" s="191"/>
      <c r="N335" s="191"/>
    </row>
    <row r="336" spans="1:14" ht="20.100000000000001" customHeight="1" x14ac:dyDescent="0.2">
      <c r="A336" s="188">
        <v>334</v>
      </c>
      <c r="B336" s="103" t="str">
        <f t="shared" si="10"/>
        <v/>
      </c>
      <c r="C336" s="103" t="str">
        <f t="shared" si="11"/>
        <v/>
      </c>
      <c r="D336" s="189"/>
      <c r="E336" s="190"/>
      <c r="F336" s="191"/>
      <c r="G336" s="192"/>
      <c r="H336" s="191"/>
      <c r="I336" s="190"/>
      <c r="J336" s="190"/>
      <c r="K336" s="190"/>
      <c r="L336" s="190"/>
      <c r="M336" s="191"/>
      <c r="N336" s="191"/>
    </row>
    <row r="337" spans="1:14" ht="20.100000000000001" customHeight="1" x14ac:dyDescent="0.2">
      <c r="A337" s="188">
        <v>335</v>
      </c>
      <c r="B337" s="103" t="str">
        <f t="shared" si="10"/>
        <v/>
      </c>
      <c r="C337" s="103" t="str">
        <f t="shared" si="11"/>
        <v/>
      </c>
      <c r="D337" s="189"/>
      <c r="E337" s="190"/>
      <c r="F337" s="191"/>
      <c r="G337" s="192"/>
      <c r="H337" s="191"/>
      <c r="I337" s="190"/>
      <c r="J337" s="190"/>
      <c r="K337" s="190"/>
      <c r="L337" s="190"/>
      <c r="M337" s="191"/>
      <c r="N337" s="191"/>
    </row>
    <row r="338" spans="1:14" ht="20.100000000000001" customHeight="1" x14ac:dyDescent="0.2">
      <c r="A338" s="188">
        <v>336</v>
      </c>
      <c r="B338" s="103" t="str">
        <f t="shared" si="10"/>
        <v/>
      </c>
      <c r="C338" s="103" t="str">
        <f t="shared" si="11"/>
        <v/>
      </c>
      <c r="D338" s="189"/>
      <c r="E338" s="190"/>
      <c r="F338" s="191"/>
      <c r="G338" s="192"/>
      <c r="H338" s="191"/>
      <c r="I338" s="190"/>
      <c r="J338" s="190"/>
      <c r="K338" s="190"/>
      <c r="L338" s="190"/>
      <c r="M338" s="191"/>
      <c r="N338" s="191"/>
    </row>
    <row r="339" spans="1:14" ht="20.100000000000001" customHeight="1" x14ac:dyDescent="0.2">
      <c r="A339" s="188">
        <v>337</v>
      </c>
      <c r="B339" s="103" t="str">
        <f t="shared" si="10"/>
        <v/>
      </c>
      <c r="C339" s="103" t="str">
        <f t="shared" si="11"/>
        <v/>
      </c>
      <c r="D339" s="189"/>
      <c r="E339" s="190"/>
      <c r="F339" s="191"/>
      <c r="G339" s="192"/>
      <c r="H339" s="191"/>
      <c r="I339" s="190"/>
      <c r="J339" s="190"/>
      <c r="K339" s="190"/>
      <c r="L339" s="190"/>
      <c r="M339" s="191"/>
      <c r="N339" s="191"/>
    </row>
    <row r="340" spans="1:14" ht="20.100000000000001" customHeight="1" x14ac:dyDescent="0.2">
      <c r="A340" s="188">
        <v>338</v>
      </c>
      <c r="B340" s="103" t="str">
        <f t="shared" si="10"/>
        <v/>
      </c>
      <c r="C340" s="103" t="str">
        <f t="shared" si="11"/>
        <v/>
      </c>
      <c r="D340" s="189"/>
      <c r="E340" s="190"/>
      <c r="F340" s="191"/>
      <c r="G340" s="192"/>
      <c r="H340" s="191"/>
      <c r="I340" s="190"/>
      <c r="J340" s="190"/>
      <c r="K340" s="190"/>
      <c r="L340" s="190"/>
      <c r="M340" s="191"/>
      <c r="N340" s="191"/>
    </row>
    <row r="341" spans="1:14" ht="20.100000000000001" customHeight="1" x14ac:dyDescent="0.2">
      <c r="A341" s="188">
        <v>339</v>
      </c>
      <c r="B341" s="103" t="str">
        <f t="shared" si="10"/>
        <v/>
      </c>
      <c r="C341" s="103" t="str">
        <f t="shared" si="11"/>
        <v/>
      </c>
      <c r="D341" s="189"/>
      <c r="E341" s="190"/>
      <c r="F341" s="191"/>
      <c r="G341" s="192"/>
      <c r="H341" s="191"/>
      <c r="I341" s="190"/>
      <c r="J341" s="190"/>
      <c r="K341" s="190"/>
      <c r="L341" s="190"/>
      <c r="M341" s="191"/>
      <c r="N341" s="191"/>
    </row>
    <row r="342" spans="1:14" ht="20.100000000000001" customHeight="1" x14ac:dyDescent="0.2">
      <c r="A342" s="188">
        <v>340</v>
      </c>
      <c r="B342" s="103" t="str">
        <f t="shared" si="10"/>
        <v/>
      </c>
      <c r="C342" s="103" t="str">
        <f t="shared" si="11"/>
        <v/>
      </c>
      <c r="D342" s="189"/>
      <c r="E342" s="190"/>
      <c r="F342" s="191"/>
      <c r="G342" s="192"/>
      <c r="H342" s="191"/>
      <c r="I342" s="190"/>
      <c r="J342" s="190"/>
      <c r="K342" s="190"/>
      <c r="L342" s="190"/>
      <c r="M342" s="191"/>
      <c r="N342" s="191"/>
    </row>
    <row r="343" spans="1:14" ht="20.100000000000001" customHeight="1" x14ac:dyDescent="0.2">
      <c r="A343" s="188">
        <v>341</v>
      </c>
      <c r="B343" s="103" t="str">
        <f t="shared" si="10"/>
        <v/>
      </c>
      <c r="C343" s="103" t="str">
        <f t="shared" si="11"/>
        <v/>
      </c>
      <c r="D343" s="189"/>
      <c r="E343" s="190"/>
      <c r="F343" s="191"/>
      <c r="G343" s="192"/>
      <c r="H343" s="191"/>
      <c r="I343" s="190"/>
      <c r="J343" s="190"/>
      <c r="K343" s="190"/>
      <c r="L343" s="190"/>
      <c r="M343" s="191"/>
      <c r="N343" s="191"/>
    </row>
    <row r="344" spans="1:14" ht="20.100000000000001" customHeight="1" x14ac:dyDescent="0.2">
      <c r="A344" s="188">
        <v>342</v>
      </c>
      <c r="B344" s="103" t="str">
        <f t="shared" si="10"/>
        <v/>
      </c>
      <c r="C344" s="103" t="str">
        <f t="shared" si="11"/>
        <v/>
      </c>
      <c r="D344" s="189"/>
      <c r="E344" s="190"/>
      <c r="F344" s="191"/>
      <c r="G344" s="192"/>
      <c r="H344" s="191"/>
      <c r="I344" s="190"/>
      <c r="J344" s="190"/>
      <c r="K344" s="190"/>
      <c r="L344" s="190"/>
      <c r="M344" s="191"/>
      <c r="N344" s="191"/>
    </row>
    <row r="345" spans="1:14" ht="20.100000000000001" customHeight="1" x14ac:dyDescent="0.2">
      <c r="A345" s="188">
        <v>343</v>
      </c>
      <c r="B345" s="103" t="str">
        <f t="shared" si="10"/>
        <v/>
      </c>
      <c r="C345" s="103" t="str">
        <f t="shared" si="11"/>
        <v/>
      </c>
      <c r="D345" s="189"/>
      <c r="E345" s="190"/>
      <c r="F345" s="191"/>
      <c r="G345" s="192"/>
      <c r="H345" s="191"/>
      <c r="I345" s="190"/>
      <c r="J345" s="190"/>
      <c r="K345" s="190"/>
      <c r="L345" s="190"/>
      <c r="M345" s="191"/>
      <c r="N345" s="191"/>
    </row>
    <row r="346" spans="1:14" ht="20.100000000000001" customHeight="1" x14ac:dyDescent="0.2">
      <c r="A346" s="188">
        <v>344</v>
      </c>
      <c r="B346" s="103" t="str">
        <f t="shared" si="10"/>
        <v/>
      </c>
      <c r="C346" s="103" t="str">
        <f t="shared" si="11"/>
        <v/>
      </c>
      <c r="D346" s="189"/>
      <c r="E346" s="190"/>
      <c r="F346" s="191"/>
      <c r="G346" s="192"/>
      <c r="H346" s="191"/>
      <c r="I346" s="190"/>
      <c r="J346" s="190"/>
      <c r="K346" s="190"/>
      <c r="L346" s="190"/>
      <c r="M346" s="191"/>
      <c r="N346" s="191"/>
    </row>
    <row r="347" spans="1:14" ht="20.100000000000001" customHeight="1" x14ac:dyDescent="0.2">
      <c r="A347" s="188">
        <v>345</v>
      </c>
      <c r="B347" s="103" t="str">
        <f t="shared" si="10"/>
        <v/>
      </c>
      <c r="C347" s="103" t="str">
        <f t="shared" si="11"/>
        <v/>
      </c>
      <c r="D347" s="189"/>
      <c r="E347" s="190"/>
      <c r="F347" s="191"/>
      <c r="G347" s="192"/>
      <c r="H347" s="191"/>
      <c r="I347" s="190"/>
      <c r="J347" s="190"/>
      <c r="K347" s="190"/>
      <c r="L347" s="190"/>
      <c r="M347" s="191"/>
      <c r="N347" s="191"/>
    </row>
    <row r="348" spans="1:14" ht="20.100000000000001" customHeight="1" x14ac:dyDescent="0.2">
      <c r="A348" s="188">
        <v>346</v>
      </c>
      <c r="B348" s="103" t="str">
        <f t="shared" si="10"/>
        <v/>
      </c>
      <c r="C348" s="103" t="str">
        <f t="shared" si="11"/>
        <v/>
      </c>
      <c r="D348" s="189"/>
      <c r="E348" s="190"/>
      <c r="F348" s="191"/>
      <c r="G348" s="192"/>
      <c r="H348" s="191"/>
      <c r="I348" s="190"/>
      <c r="J348" s="190"/>
      <c r="K348" s="190"/>
      <c r="L348" s="190"/>
      <c r="M348" s="191"/>
      <c r="N348" s="191"/>
    </row>
    <row r="349" spans="1:14" ht="20.100000000000001" customHeight="1" x14ac:dyDescent="0.2">
      <c r="A349" s="188">
        <v>347</v>
      </c>
      <c r="B349" s="103" t="str">
        <f t="shared" si="10"/>
        <v/>
      </c>
      <c r="C349" s="103" t="str">
        <f t="shared" si="11"/>
        <v/>
      </c>
      <c r="D349" s="189"/>
      <c r="E349" s="190"/>
      <c r="F349" s="191"/>
      <c r="G349" s="192"/>
      <c r="H349" s="191"/>
      <c r="I349" s="190"/>
      <c r="J349" s="190"/>
      <c r="K349" s="190"/>
      <c r="L349" s="190"/>
      <c r="M349" s="191"/>
      <c r="N349" s="191"/>
    </row>
    <row r="350" spans="1:14" ht="20.100000000000001" customHeight="1" x14ac:dyDescent="0.2">
      <c r="A350" s="188">
        <v>348</v>
      </c>
      <c r="B350" s="103" t="str">
        <f t="shared" si="10"/>
        <v/>
      </c>
      <c r="C350" s="103" t="str">
        <f t="shared" si="11"/>
        <v/>
      </c>
      <c r="D350" s="189"/>
      <c r="E350" s="190"/>
      <c r="F350" s="191"/>
      <c r="G350" s="192"/>
      <c r="H350" s="191"/>
      <c r="I350" s="190"/>
      <c r="J350" s="190"/>
      <c r="K350" s="190"/>
      <c r="L350" s="190"/>
      <c r="M350" s="191"/>
      <c r="N350" s="191"/>
    </row>
    <row r="351" spans="1:14" ht="20.100000000000001" customHeight="1" x14ac:dyDescent="0.2">
      <c r="A351" s="188">
        <v>349</v>
      </c>
      <c r="B351" s="103" t="str">
        <f t="shared" si="10"/>
        <v/>
      </c>
      <c r="C351" s="103" t="str">
        <f t="shared" si="11"/>
        <v/>
      </c>
      <c r="D351" s="189"/>
      <c r="E351" s="190"/>
      <c r="F351" s="191"/>
      <c r="G351" s="192"/>
      <c r="H351" s="191"/>
      <c r="I351" s="190"/>
      <c r="J351" s="190"/>
      <c r="K351" s="190"/>
      <c r="L351" s="190"/>
      <c r="M351" s="191"/>
      <c r="N351" s="191"/>
    </row>
    <row r="352" spans="1:14" ht="20.100000000000001" customHeight="1" x14ac:dyDescent="0.2">
      <c r="A352" s="188">
        <v>350</v>
      </c>
      <c r="B352" s="103" t="str">
        <f t="shared" si="10"/>
        <v/>
      </c>
      <c r="C352" s="103" t="str">
        <f t="shared" si="11"/>
        <v/>
      </c>
      <c r="D352" s="189"/>
      <c r="E352" s="190"/>
      <c r="F352" s="191"/>
      <c r="G352" s="192"/>
      <c r="H352" s="191"/>
      <c r="I352" s="190"/>
      <c r="J352" s="190"/>
      <c r="K352" s="190"/>
      <c r="L352" s="190"/>
      <c r="M352" s="191"/>
      <c r="N352" s="191"/>
    </row>
    <row r="353" spans="1:14" ht="20.100000000000001" customHeight="1" x14ac:dyDescent="0.2">
      <c r="A353" s="188">
        <v>351</v>
      </c>
      <c r="B353" s="103" t="str">
        <f t="shared" si="10"/>
        <v/>
      </c>
      <c r="C353" s="103" t="str">
        <f t="shared" si="11"/>
        <v/>
      </c>
      <c r="D353" s="189"/>
      <c r="E353" s="190"/>
      <c r="F353" s="191"/>
      <c r="G353" s="192"/>
      <c r="H353" s="191"/>
      <c r="I353" s="190"/>
      <c r="J353" s="190"/>
      <c r="K353" s="190"/>
      <c r="L353" s="190"/>
      <c r="M353" s="191"/>
      <c r="N353" s="191"/>
    </row>
    <row r="354" spans="1:14" ht="20.100000000000001" customHeight="1" x14ac:dyDescent="0.2">
      <c r="A354" s="188">
        <v>352</v>
      </c>
      <c r="B354" s="103" t="str">
        <f t="shared" si="10"/>
        <v/>
      </c>
      <c r="C354" s="103" t="str">
        <f t="shared" si="11"/>
        <v/>
      </c>
      <c r="D354" s="189"/>
      <c r="E354" s="190"/>
      <c r="F354" s="191"/>
      <c r="G354" s="192"/>
      <c r="H354" s="191"/>
      <c r="I354" s="190"/>
      <c r="J354" s="190"/>
      <c r="K354" s="190"/>
      <c r="L354" s="190"/>
      <c r="M354" s="191"/>
      <c r="N354" s="191"/>
    </row>
    <row r="355" spans="1:14" ht="20.100000000000001" customHeight="1" x14ac:dyDescent="0.2">
      <c r="A355" s="188">
        <v>353</v>
      </c>
      <c r="B355" s="103" t="str">
        <f t="shared" si="10"/>
        <v/>
      </c>
      <c r="C355" s="103" t="str">
        <f t="shared" si="11"/>
        <v/>
      </c>
      <c r="D355" s="189"/>
      <c r="E355" s="190"/>
      <c r="F355" s="191"/>
      <c r="G355" s="192"/>
      <c r="H355" s="191"/>
      <c r="I355" s="190"/>
      <c r="J355" s="190"/>
      <c r="K355" s="190"/>
      <c r="L355" s="190"/>
      <c r="M355" s="191"/>
      <c r="N355" s="191"/>
    </row>
    <row r="356" spans="1:14" ht="20.100000000000001" customHeight="1" x14ac:dyDescent="0.2">
      <c r="A356" s="188">
        <v>354</v>
      </c>
      <c r="B356" s="103" t="str">
        <f t="shared" si="10"/>
        <v/>
      </c>
      <c r="C356" s="103" t="str">
        <f t="shared" si="11"/>
        <v/>
      </c>
      <c r="D356" s="189"/>
      <c r="E356" s="190"/>
      <c r="F356" s="191"/>
      <c r="G356" s="192"/>
      <c r="H356" s="191"/>
      <c r="I356" s="190"/>
      <c r="J356" s="190"/>
      <c r="K356" s="190"/>
      <c r="L356" s="190"/>
      <c r="M356" s="191"/>
      <c r="N356" s="191"/>
    </row>
    <row r="357" spans="1:14" ht="20.100000000000001" customHeight="1" x14ac:dyDescent="0.2">
      <c r="A357" s="188">
        <v>355</v>
      </c>
      <c r="B357" s="103" t="str">
        <f t="shared" si="10"/>
        <v/>
      </c>
      <c r="C357" s="103" t="str">
        <f t="shared" si="11"/>
        <v/>
      </c>
      <c r="D357" s="189"/>
      <c r="E357" s="190"/>
      <c r="F357" s="191"/>
      <c r="G357" s="192"/>
      <c r="H357" s="191"/>
      <c r="I357" s="190"/>
      <c r="J357" s="190"/>
      <c r="K357" s="190"/>
      <c r="L357" s="190"/>
      <c r="M357" s="191"/>
      <c r="N357" s="191"/>
    </row>
    <row r="358" spans="1:14" ht="20.100000000000001" customHeight="1" x14ac:dyDescent="0.2">
      <c r="A358" s="188">
        <v>356</v>
      </c>
      <c r="B358" s="103" t="str">
        <f t="shared" si="10"/>
        <v/>
      </c>
      <c r="C358" s="103" t="str">
        <f t="shared" si="11"/>
        <v/>
      </c>
      <c r="D358" s="189"/>
      <c r="E358" s="190"/>
      <c r="F358" s="191"/>
      <c r="G358" s="192"/>
      <c r="H358" s="191"/>
      <c r="I358" s="190"/>
      <c r="J358" s="190"/>
      <c r="K358" s="190"/>
      <c r="L358" s="190"/>
      <c r="M358" s="191"/>
      <c r="N358" s="191"/>
    </row>
    <row r="359" spans="1:14" ht="20.100000000000001" customHeight="1" x14ac:dyDescent="0.2">
      <c r="A359" s="188">
        <v>357</v>
      </c>
      <c r="B359" s="103" t="str">
        <f t="shared" si="10"/>
        <v/>
      </c>
      <c r="C359" s="103" t="str">
        <f t="shared" si="11"/>
        <v/>
      </c>
      <c r="D359" s="189"/>
      <c r="E359" s="190"/>
      <c r="F359" s="191"/>
      <c r="G359" s="192"/>
      <c r="H359" s="191"/>
      <c r="I359" s="190"/>
      <c r="J359" s="190"/>
      <c r="K359" s="190"/>
      <c r="L359" s="190"/>
      <c r="M359" s="191"/>
      <c r="N359" s="191"/>
    </row>
    <row r="360" spans="1:14" ht="20.100000000000001" customHeight="1" x14ac:dyDescent="0.2">
      <c r="A360" s="188">
        <v>358</v>
      </c>
      <c r="B360" s="103" t="str">
        <f t="shared" si="10"/>
        <v/>
      </c>
      <c r="C360" s="103" t="str">
        <f t="shared" si="11"/>
        <v/>
      </c>
      <c r="D360" s="189"/>
      <c r="E360" s="190"/>
      <c r="F360" s="191"/>
      <c r="G360" s="192"/>
      <c r="H360" s="191"/>
      <c r="I360" s="190"/>
      <c r="J360" s="190"/>
      <c r="K360" s="190"/>
      <c r="L360" s="190"/>
      <c r="M360" s="191"/>
      <c r="N360" s="191"/>
    </row>
    <row r="361" spans="1:14" ht="20.100000000000001" customHeight="1" x14ac:dyDescent="0.2">
      <c r="A361" s="188">
        <v>359</v>
      </c>
      <c r="B361" s="103" t="str">
        <f t="shared" si="10"/>
        <v/>
      </c>
      <c r="C361" s="103" t="str">
        <f t="shared" si="11"/>
        <v/>
      </c>
      <c r="D361" s="189"/>
      <c r="E361" s="190"/>
      <c r="F361" s="191"/>
      <c r="G361" s="192"/>
      <c r="H361" s="191"/>
      <c r="I361" s="190"/>
      <c r="J361" s="190"/>
      <c r="K361" s="190"/>
      <c r="L361" s="190"/>
      <c r="M361" s="191"/>
      <c r="N361" s="191"/>
    </row>
    <row r="362" spans="1:14" ht="20.100000000000001" customHeight="1" x14ac:dyDescent="0.2">
      <c r="A362" s="188">
        <v>360</v>
      </c>
      <c r="B362" s="103" t="str">
        <f t="shared" si="10"/>
        <v/>
      </c>
      <c r="C362" s="103" t="str">
        <f t="shared" si="11"/>
        <v/>
      </c>
      <c r="D362" s="189"/>
      <c r="E362" s="190"/>
      <c r="F362" s="191"/>
      <c r="G362" s="192"/>
      <c r="H362" s="191"/>
      <c r="I362" s="190"/>
      <c r="J362" s="190"/>
      <c r="K362" s="190"/>
      <c r="L362" s="190"/>
      <c r="M362" s="191"/>
      <c r="N362" s="191"/>
    </row>
    <row r="363" spans="1:14" ht="20.100000000000001" customHeight="1" x14ac:dyDescent="0.2">
      <c r="A363" s="188">
        <v>361</v>
      </c>
      <c r="B363" s="103" t="str">
        <f t="shared" si="10"/>
        <v/>
      </c>
      <c r="C363" s="103" t="str">
        <f t="shared" si="11"/>
        <v/>
      </c>
      <c r="D363" s="189"/>
      <c r="E363" s="190"/>
      <c r="F363" s="191"/>
      <c r="G363" s="192"/>
      <c r="H363" s="191"/>
      <c r="I363" s="190"/>
      <c r="J363" s="190"/>
      <c r="K363" s="190"/>
      <c r="L363" s="190"/>
      <c r="M363" s="191"/>
      <c r="N363" s="191"/>
    </row>
    <row r="364" spans="1:14" ht="20.100000000000001" customHeight="1" x14ac:dyDescent="0.2">
      <c r="A364" s="188">
        <v>362</v>
      </c>
      <c r="B364" s="103" t="str">
        <f t="shared" si="10"/>
        <v/>
      </c>
      <c r="C364" s="103" t="str">
        <f t="shared" si="11"/>
        <v/>
      </c>
      <c r="D364" s="189"/>
      <c r="E364" s="190"/>
      <c r="F364" s="191"/>
      <c r="G364" s="192"/>
      <c r="H364" s="191"/>
      <c r="I364" s="190"/>
      <c r="J364" s="190"/>
      <c r="K364" s="190"/>
      <c r="L364" s="190"/>
      <c r="M364" s="191"/>
      <c r="N364" s="191"/>
    </row>
    <row r="365" spans="1:14" ht="20.100000000000001" customHeight="1" x14ac:dyDescent="0.2">
      <c r="A365" s="188">
        <v>363</v>
      </c>
      <c r="B365" s="103" t="str">
        <f t="shared" si="10"/>
        <v/>
      </c>
      <c r="C365" s="103" t="str">
        <f t="shared" si="11"/>
        <v/>
      </c>
      <c r="D365" s="189"/>
      <c r="E365" s="190"/>
      <c r="F365" s="191"/>
      <c r="G365" s="192"/>
      <c r="H365" s="191"/>
      <c r="I365" s="190"/>
      <c r="J365" s="190"/>
      <c r="K365" s="190"/>
      <c r="L365" s="190"/>
      <c r="M365" s="191"/>
      <c r="N365" s="191"/>
    </row>
    <row r="366" spans="1:14" ht="20.100000000000001" customHeight="1" x14ac:dyDescent="0.2">
      <c r="A366" s="188">
        <v>364</v>
      </c>
      <c r="B366" s="103" t="str">
        <f t="shared" si="10"/>
        <v/>
      </c>
      <c r="C366" s="103" t="str">
        <f t="shared" si="11"/>
        <v/>
      </c>
      <c r="D366" s="189"/>
      <c r="E366" s="190"/>
      <c r="F366" s="191"/>
      <c r="G366" s="192"/>
      <c r="H366" s="191"/>
      <c r="I366" s="190"/>
      <c r="J366" s="190"/>
      <c r="K366" s="190"/>
      <c r="L366" s="190"/>
      <c r="M366" s="191"/>
      <c r="N366" s="191"/>
    </row>
    <row r="367" spans="1:14" ht="20.100000000000001" customHeight="1" x14ac:dyDescent="0.2">
      <c r="A367" s="188">
        <v>365</v>
      </c>
      <c r="B367" s="103" t="str">
        <f t="shared" si="10"/>
        <v/>
      </c>
      <c r="C367" s="103" t="str">
        <f t="shared" si="11"/>
        <v/>
      </c>
      <c r="D367" s="189"/>
      <c r="E367" s="190"/>
      <c r="F367" s="191"/>
      <c r="G367" s="192"/>
      <c r="H367" s="191"/>
      <c r="I367" s="190"/>
      <c r="J367" s="190"/>
      <c r="K367" s="190"/>
      <c r="L367" s="190"/>
      <c r="M367" s="191"/>
      <c r="N367" s="191"/>
    </row>
    <row r="368" spans="1:14" ht="20.100000000000001" customHeight="1" x14ac:dyDescent="0.2">
      <c r="A368" s="188">
        <v>366</v>
      </c>
      <c r="B368" s="103" t="str">
        <f t="shared" si="10"/>
        <v/>
      </c>
      <c r="C368" s="103" t="str">
        <f t="shared" si="11"/>
        <v/>
      </c>
      <c r="D368" s="189"/>
      <c r="E368" s="190"/>
      <c r="F368" s="191"/>
      <c r="G368" s="192"/>
      <c r="H368" s="191"/>
      <c r="I368" s="190"/>
      <c r="J368" s="190"/>
      <c r="K368" s="190"/>
      <c r="L368" s="190"/>
      <c r="M368" s="191"/>
      <c r="N368" s="191"/>
    </row>
    <row r="369" spans="1:14" ht="20.100000000000001" customHeight="1" x14ac:dyDescent="0.2">
      <c r="A369" s="188">
        <v>367</v>
      </c>
      <c r="B369" s="103" t="str">
        <f t="shared" si="10"/>
        <v/>
      </c>
      <c r="C369" s="103" t="str">
        <f t="shared" si="11"/>
        <v/>
      </c>
      <c r="D369" s="189"/>
      <c r="E369" s="190"/>
      <c r="F369" s="191"/>
      <c r="G369" s="192"/>
      <c r="H369" s="191"/>
      <c r="I369" s="190"/>
      <c r="J369" s="190"/>
      <c r="K369" s="190"/>
      <c r="L369" s="190"/>
      <c r="M369" s="191"/>
      <c r="N369" s="191"/>
    </row>
    <row r="370" spans="1:14" ht="20.100000000000001" customHeight="1" x14ac:dyDescent="0.2">
      <c r="A370" s="188">
        <v>368</v>
      </c>
      <c r="B370" s="103" t="str">
        <f t="shared" si="10"/>
        <v/>
      </c>
      <c r="C370" s="103" t="str">
        <f t="shared" si="11"/>
        <v/>
      </c>
      <c r="D370" s="189"/>
      <c r="E370" s="190"/>
      <c r="F370" s="191"/>
      <c r="G370" s="192"/>
      <c r="H370" s="191"/>
      <c r="I370" s="190"/>
      <c r="J370" s="190"/>
      <c r="K370" s="190"/>
      <c r="L370" s="190"/>
      <c r="M370" s="191"/>
      <c r="N370" s="191"/>
    </row>
    <row r="371" spans="1:14" ht="20.100000000000001" customHeight="1" x14ac:dyDescent="0.2">
      <c r="A371" s="188">
        <v>369</v>
      </c>
      <c r="B371" s="103" t="str">
        <f t="shared" si="10"/>
        <v/>
      </c>
      <c r="C371" s="103" t="str">
        <f t="shared" si="11"/>
        <v/>
      </c>
      <c r="D371" s="189"/>
      <c r="E371" s="190"/>
      <c r="F371" s="191"/>
      <c r="G371" s="192"/>
      <c r="H371" s="191"/>
      <c r="I371" s="190"/>
      <c r="J371" s="190"/>
      <c r="K371" s="190"/>
      <c r="L371" s="190"/>
      <c r="M371" s="191"/>
      <c r="N371" s="191"/>
    </row>
    <row r="372" spans="1:14" ht="20.100000000000001" customHeight="1" x14ac:dyDescent="0.2">
      <c r="A372" s="188">
        <v>370</v>
      </c>
      <c r="B372" s="103" t="str">
        <f t="shared" si="10"/>
        <v/>
      </c>
      <c r="C372" s="103" t="str">
        <f t="shared" si="11"/>
        <v/>
      </c>
      <c r="D372" s="189"/>
      <c r="E372" s="190"/>
      <c r="F372" s="191"/>
      <c r="G372" s="192"/>
      <c r="H372" s="191"/>
      <c r="I372" s="190"/>
      <c r="J372" s="190"/>
      <c r="K372" s="190"/>
      <c r="L372" s="190"/>
      <c r="M372" s="191"/>
      <c r="N372" s="191"/>
    </row>
    <row r="373" spans="1:14" ht="20.100000000000001" customHeight="1" x14ac:dyDescent="0.2">
      <c r="A373" s="188">
        <v>371</v>
      </c>
      <c r="B373" s="103" t="str">
        <f t="shared" si="10"/>
        <v/>
      </c>
      <c r="C373" s="103" t="str">
        <f t="shared" si="11"/>
        <v/>
      </c>
      <c r="D373" s="189"/>
      <c r="E373" s="190"/>
      <c r="F373" s="191"/>
      <c r="G373" s="192"/>
      <c r="H373" s="191"/>
      <c r="I373" s="190"/>
      <c r="J373" s="190"/>
      <c r="K373" s="190"/>
      <c r="L373" s="190"/>
      <c r="M373" s="191"/>
      <c r="N373" s="191"/>
    </row>
    <row r="374" spans="1:14" ht="20.100000000000001" customHeight="1" x14ac:dyDescent="0.2">
      <c r="A374" s="188">
        <v>372</v>
      </c>
      <c r="B374" s="103" t="str">
        <f t="shared" si="10"/>
        <v/>
      </c>
      <c r="C374" s="103" t="str">
        <f t="shared" si="11"/>
        <v/>
      </c>
      <c r="D374" s="189"/>
      <c r="E374" s="190"/>
      <c r="F374" s="191"/>
      <c r="G374" s="192"/>
      <c r="H374" s="191"/>
      <c r="I374" s="190"/>
      <c r="J374" s="190"/>
      <c r="K374" s="190"/>
      <c r="L374" s="190"/>
      <c r="M374" s="191"/>
      <c r="N374" s="191"/>
    </row>
    <row r="375" spans="1:14" ht="20.100000000000001" customHeight="1" x14ac:dyDescent="0.2">
      <c r="A375" s="188">
        <v>373</v>
      </c>
      <c r="B375" s="103" t="str">
        <f t="shared" si="10"/>
        <v/>
      </c>
      <c r="C375" s="103" t="str">
        <f t="shared" si="11"/>
        <v/>
      </c>
      <c r="D375" s="189"/>
      <c r="E375" s="190"/>
      <c r="F375" s="191"/>
      <c r="G375" s="192"/>
      <c r="H375" s="191"/>
      <c r="I375" s="190"/>
      <c r="J375" s="190"/>
      <c r="K375" s="190"/>
      <c r="L375" s="190"/>
      <c r="M375" s="191"/>
      <c r="N375" s="191"/>
    </row>
    <row r="376" spans="1:14" ht="20.100000000000001" customHeight="1" x14ac:dyDescent="0.2">
      <c r="A376" s="188">
        <v>374</v>
      </c>
      <c r="B376" s="103" t="str">
        <f t="shared" si="10"/>
        <v/>
      </c>
      <c r="C376" s="103" t="str">
        <f t="shared" si="11"/>
        <v/>
      </c>
      <c r="D376" s="189"/>
      <c r="E376" s="190"/>
      <c r="F376" s="191"/>
      <c r="G376" s="192"/>
      <c r="H376" s="191"/>
      <c r="I376" s="190"/>
      <c r="J376" s="190"/>
      <c r="K376" s="190"/>
      <c r="L376" s="190"/>
      <c r="M376" s="191"/>
      <c r="N376" s="191"/>
    </row>
    <row r="377" spans="1:14" ht="20.100000000000001" customHeight="1" x14ac:dyDescent="0.2">
      <c r="A377" s="188">
        <v>375</v>
      </c>
      <c r="B377" s="103" t="str">
        <f t="shared" si="10"/>
        <v/>
      </c>
      <c r="C377" s="103" t="str">
        <f t="shared" si="11"/>
        <v/>
      </c>
      <c r="D377" s="189"/>
      <c r="E377" s="190"/>
      <c r="F377" s="191"/>
      <c r="G377" s="192"/>
      <c r="H377" s="191"/>
      <c r="I377" s="190"/>
      <c r="J377" s="190"/>
      <c r="K377" s="190"/>
      <c r="L377" s="190"/>
      <c r="M377" s="191"/>
      <c r="N377" s="191"/>
    </row>
    <row r="378" spans="1:14" ht="20.100000000000001" customHeight="1" x14ac:dyDescent="0.2">
      <c r="A378" s="188">
        <v>376</v>
      </c>
      <c r="B378" s="103" t="str">
        <f t="shared" si="10"/>
        <v/>
      </c>
      <c r="C378" s="103" t="str">
        <f t="shared" si="11"/>
        <v/>
      </c>
      <c r="D378" s="189"/>
      <c r="E378" s="190"/>
      <c r="F378" s="191"/>
      <c r="G378" s="192"/>
      <c r="H378" s="191"/>
      <c r="I378" s="190"/>
      <c r="J378" s="190"/>
      <c r="K378" s="190"/>
      <c r="L378" s="190"/>
      <c r="M378" s="191"/>
      <c r="N378" s="191"/>
    </row>
    <row r="379" spans="1:14" ht="20.100000000000001" customHeight="1" x14ac:dyDescent="0.2">
      <c r="A379" s="188">
        <v>377</v>
      </c>
      <c r="B379" s="103" t="str">
        <f t="shared" si="10"/>
        <v/>
      </c>
      <c r="C379" s="103" t="str">
        <f t="shared" si="11"/>
        <v/>
      </c>
      <c r="D379" s="189"/>
      <c r="E379" s="190"/>
      <c r="F379" s="191"/>
      <c r="G379" s="192"/>
      <c r="H379" s="191"/>
      <c r="I379" s="190"/>
      <c r="J379" s="190"/>
      <c r="K379" s="190"/>
      <c r="L379" s="190"/>
      <c r="M379" s="191"/>
      <c r="N379" s="191"/>
    </row>
    <row r="380" spans="1:14" ht="20.100000000000001" customHeight="1" x14ac:dyDescent="0.2">
      <c r="A380" s="188">
        <v>378</v>
      </c>
      <c r="B380" s="103" t="str">
        <f t="shared" si="10"/>
        <v/>
      </c>
      <c r="C380" s="103" t="str">
        <f t="shared" si="11"/>
        <v/>
      </c>
      <c r="D380" s="189"/>
      <c r="E380" s="190"/>
      <c r="F380" s="191"/>
      <c r="G380" s="192"/>
      <c r="H380" s="191"/>
      <c r="I380" s="190"/>
      <c r="J380" s="190"/>
      <c r="K380" s="190"/>
      <c r="L380" s="190"/>
      <c r="M380" s="191"/>
      <c r="N380" s="191"/>
    </row>
    <row r="381" spans="1:14" ht="20.100000000000001" customHeight="1" x14ac:dyDescent="0.2">
      <c r="A381" s="188">
        <v>379</v>
      </c>
      <c r="B381" s="103" t="str">
        <f t="shared" si="10"/>
        <v/>
      </c>
      <c r="C381" s="103" t="str">
        <f t="shared" si="11"/>
        <v/>
      </c>
      <c r="D381" s="189"/>
      <c r="E381" s="190"/>
      <c r="F381" s="191"/>
      <c r="G381" s="192"/>
      <c r="H381" s="191"/>
      <c r="I381" s="190"/>
      <c r="J381" s="190"/>
      <c r="K381" s="190"/>
      <c r="L381" s="190"/>
      <c r="M381" s="191"/>
      <c r="N381" s="191"/>
    </row>
    <row r="382" spans="1:14" ht="20.100000000000001" customHeight="1" x14ac:dyDescent="0.2">
      <c r="A382" s="188">
        <v>380</v>
      </c>
      <c r="B382" s="103" t="str">
        <f t="shared" si="10"/>
        <v/>
      </c>
      <c r="C382" s="103" t="str">
        <f t="shared" si="11"/>
        <v/>
      </c>
      <c r="D382" s="189"/>
      <c r="E382" s="190"/>
      <c r="F382" s="191"/>
      <c r="G382" s="192"/>
      <c r="H382" s="191"/>
      <c r="I382" s="190"/>
      <c r="J382" s="190"/>
      <c r="K382" s="190"/>
      <c r="L382" s="190"/>
      <c r="M382" s="191"/>
      <c r="N382" s="191"/>
    </row>
    <row r="383" spans="1:14" ht="20.100000000000001" customHeight="1" x14ac:dyDescent="0.2">
      <c r="A383" s="188">
        <v>381</v>
      </c>
      <c r="B383" s="103" t="str">
        <f t="shared" si="10"/>
        <v/>
      </c>
      <c r="C383" s="103" t="str">
        <f t="shared" si="11"/>
        <v/>
      </c>
      <c r="D383" s="189"/>
      <c r="E383" s="190"/>
      <c r="F383" s="191"/>
      <c r="G383" s="192"/>
      <c r="H383" s="191"/>
      <c r="I383" s="190"/>
      <c r="J383" s="190"/>
      <c r="K383" s="190"/>
      <c r="L383" s="190"/>
      <c r="M383" s="191"/>
      <c r="N383" s="191"/>
    </row>
    <row r="384" spans="1:14" ht="20.100000000000001" customHeight="1" x14ac:dyDescent="0.2">
      <c r="A384" s="188">
        <v>382</v>
      </c>
      <c r="B384" s="103" t="str">
        <f t="shared" si="10"/>
        <v/>
      </c>
      <c r="C384" s="103" t="str">
        <f t="shared" si="11"/>
        <v/>
      </c>
      <c r="D384" s="189"/>
      <c r="E384" s="190"/>
      <c r="F384" s="191"/>
      <c r="G384" s="192"/>
      <c r="H384" s="191"/>
      <c r="I384" s="190"/>
      <c r="J384" s="190"/>
      <c r="K384" s="190"/>
      <c r="L384" s="190"/>
      <c r="M384" s="191"/>
      <c r="N384" s="191"/>
    </row>
    <row r="385" spans="1:14" ht="20.100000000000001" customHeight="1" x14ac:dyDescent="0.2">
      <c r="A385" s="188">
        <v>383</v>
      </c>
      <c r="B385" s="103" t="str">
        <f t="shared" si="10"/>
        <v/>
      </c>
      <c r="C385" s="103" t="str">
        <f t="shared" si="11"/>
        <v/>
      </c>
      <c r="D385" s="189"/>
      <c r="E385" s="190"/>
      <c r="F385" s="191"/>
      <c r="G385" s="192"/>
      <c r="H385" s="191"/>
      <c r="I385" s="190"/>
      <c r="J385" s="190"/>
      <c r="K385" s="190"/>
      <c r="L385" s="190"/>
      <c r="M385" s="191"/>
      <c r="N385" s="191"/>
    </row>
    <row r="386" spans="1:14" ht="20.100000000000001" customHeight="1" x14ac:dyDescent="0.2">
      <c r="A386" s="188">
        <v>384</v>
      </c>
      <c r="B386" s="103" t="str">
        <f t="shared" si="10"/>
        <v/>
      </c>
      <c r="C386" s="103" t="str">
        <f t="shared" si="11"/>
        <v/>
      </c>
      <c r="D386" s="189"/>
      <c r="E386" s="190"/>
      <c r="F386" s="191"/>
      <c r="G386" s="192"/>
      <c r="H386" s="191"/>
      <c r="I386" s="190"/>
      <c r="J386" s="190"/>
      <c r="K386" s="190"/>
      <c r="L386" s="190"/>
      <c r="M386" s="191"/>
      <c r="N386" s="191"/>
    </row>
    <row r="387" spans="1:14" ht="20.100000000000001" customHeight="1" x14ac:dyDescent="0.2">
      <c r="A387" s="188">
        <v>385</v>
      </c>
      <c r="B387" s="103" t="str">
        <f t="shared" si="10"/>
        <v/>
      </c>
      <c r="C387" s="103" t="str">
        <f t="shared" si="11"/>
        <v/>
      </c>
      <c r="D387" s="189"/>
      <c r="E387" s="190"/>
      <c r="F387" s="191"/>
      <c r="G387" s="192"/>
      <c r="H387" s="191"/>
      <c r="I387" s="190"/>
      <c r="J387" s="190"/>
      <c r="K387" s="190"/>
      <c r="L387" s="190"/>
      <c r="M387" s="191"/>
      <c r="N387" s="191"/>
    </row>
    <row r="388" spans="1:14" ht="20.100000000000001" customHeight="1" x14ac:dyDescent="0.2">
      <c r="A388" s="188">
        <v>386</v>
      </c>
      <c r="B388" s="103" t="str">
        <f t="shared" ref="B388:B402" si="12">IF(D388&lt;&gt;"",YEAR(D388),"")</f>
        <v/>
      </c>
      <c r="C388" s="103" t="str">
        <f t="shared" ref="C388:C402" si="13">IF(D388&lt;&gt;"",MONTH(D388),"")</f>
        <v/>
      </c>
      <c r="D388" s="189"/>
      <c r="E388" s="190"/>
      <c r="F388" s="191"/>
      <c r="G388" s="192"/>
      <c r="H388" s="191"/>
      <c r="I388" s="190"/>
      <c r="J388" s="190"/>
      <c r="K388" s="190"/>
      <c r="L388" s="190"/>
      <c r="M388" s="191"/>
      <c r="N388" s="191"/>
    </row>
    <row r="389" spans="1:14" ht="20.100000000000001" customHeight="1" x14ac:dyDescent="0.2">
      <c r="A389" s="188">
        <v>387</v>
      </c>
      <c r="B389" s="103" t="str">
        <f t="shared" si="12"/>
        <v/>
      </c>
      <c r="C389" s="103" t="str">
        <f t="shared" si="13"/>
        <v/>
      </c>
      <c r="D389" s="189"/>
      <c r="E389" s="190"/>
      <c r="F389" s="191"/>
      <c r="G389" s="192"/>
      <c r="H389" s="191"/>
      <c r="I389" s="190"/>
      <c r="J389" s="190"/>
      <c r="K389" s="190"/>
      <c r="L389" s="190"/>
      <c r="M389" s="191"/>
      <c r="N389" s="191"/>
    </row>
    <row r="390" spans="1:14" ht="20.100000000000001" customHeight="1" x14ac:dyDescent="0.2">
      <c r="A390" s="188">
        <v>388</v>
      </c>
      <c r="B390" s="103" t="str">
        <f t="shared" si="12"/>
        <v/>
      </c>
      <c r="C390" s="103" t="str">
        <f t="shared" si="13"/>
        <v/>
      </c>
      <c r="D390" s="189"/>
      <c r="E390" s="190"/>
      <c r="F390" s="191"/>
      <c r="G390" s="192"/>
      <c r="H390" s="191"/>
      <c r="I390" s="190"/>
      <c r="J390" s="190"/>
      <c r="K390" s="190"/>
      <c r="L390" s="190"/>
      <c r="M390" s="191"/>
      <c r="N390" s="191"/>
    </row>
    <row r="391" spans="1:14" ht="20.100000000000001" customHeight="1" x14ac:dyDescent="0.2">
      <c r="A391" s="188">
        <v>389</v>
      </c>
      <c r="B391" s="103" t="str">
        <f t="shared" si="12"/>
        <v/>
      </c>
      <c r="C391" s="103" t="str">
        <f t="shared" si="13"/>
        <v/>
      </c>
      <c r="D391" s="189"/>
      <c r="E391" s="190"/>
      <c r="F391" s="191"/>
      <c r="G391" s="192"/>
      <c r="H391" s="191"/>
      <c r="I391" s="190"/>
      <c r="J391" s="190"/>
      <c r="K391" s="190"/>
      <c r="L391" s="190"/>
      <c r="M391" s="191"/>
      <c r="N391" s="191"/>
    </row>
    <row r="392" spans="1:14" ht="20.100000000000001" customHeight="1" x14ac:dyDescent="0.2">
      <c r="A392" s="188">
        <v>390</v>
      </c>
      <c r="B392" s="103" t="str">
        <f t="shared" si="12"/>
        <v/>
      </c>
      <c r="C392" s="103" t="str">
        <f t="shared" si="13"/>
        <v/>
      </c>
      <c r="D392" s="189"/>
      <c r="E392" s="190"/>
      <c r="F392" s="191"/>
      <c r="G392" s="192"/>
      <c r="H392" s="191"/>
      <c r="I392" s="190"/>
      <c r="J392" s="190"/>
      <c r="K392" s="190"/>
      <c r="L392" s="190"/>
      <c r="M392" s="191"/>
      <c r="N392" s="191"/>
    </row>
    <row r="393" spans="1:14" ht="20.100000000000001" customHeight="1" x14ac:dyDescent="0.2">
      <c r="A393" s="188">
        <v>391</v>
      </c>
      <c r="B393" s="103" t="str">
        <f t="shared" si="12"/>
        <v/>
      </c>
      <c r="C393" s="103" t="str">
        <f t="shared" si="13"/>
        <v/>
      </c>
      <c r="D393" s="189"/>
      <c r="E393" s="190"/>
      <c r="F393" s="191"/>
      <c r="G393" s="192"/>
      <c r="H393" s="191"/>
      <c r="I393" s="190"/>
      <c r="J393" s="190"/>
      <c r="K393" s="190"/>
      <c r="L393" s="190"/>
      <c r="M393" s="191"/>
      <c r="N393" s="191"/>
    </row>
    <row r="394" spans="1:14" ht="20.100000000000001" customHeight="1" x14ac:dyDescent="0.2">
      <c r="A394" s="188">
        <v>392</v>
      </c>
      <c r="B394" s="103" t="str">
        <f t="shared" si="12"/>
        <v/>
      </c>
      <c r="C394" s="103" t="str">
        <f t="shared" si="13"/>
        <v/>
      </c>
      <c r="D394" s="189"/>
      <c r="E394" s="190"/>
      <c r="F394" s="191"/>
      <c r="G394" s="192"/>
      <c r="H394" s="191"/>
      <c r="I394" s="190"/>
      <c r="J394" s="190"/>
      <c r="K394" s="190"/>
      <c r="L394" s="190"/>
      <c r="M394" s="191"/>
      <c r="N394" s="191"/>
    </row>
    <row r="395" spans="1:14" ht="20.100000000000001" customHeight="1" x14ac:dyDescent="0.2">
      <c r="A395" s="188">
        <v>393</v>
      </c>
      <c r="B395" s="103" t="str">
        <f t="shared" si="12"/>
        <v/>
      </c>
      <c r="C395" s="103" t="str">
        <f t="shared" si="13"/>
        <v/>
      </c>
      <c r="D395" s="189"/>
      <c r="E395" s="190"/>
      <c r="F395" s="191"/>
      <c r="G395" s="192"/>
      <c r="H395" s="191"/>
      <c r="I395" s="190"/>
      <c r="J395" s="190"/>
      <c r="K395" s="190"/>
      <c r="L395" s="190"/>
      <c r="M395" s="191"/>
      <c r="N395" s="191"/>
    </row>
    <row r="396" spans="1:14" ht="20.100000000000001" customHeight="1" x14ac:dyDescent="0.2">
      <c r="A396" s="188">
        <v>394</v>
      </c>
      <c r="B396" s="103" t="str">
        <f t="shared" si="12"/>
        <v/>
      </c>
      <c r="C396" s="103" t="str">
        <f t="shared" si="13"/>
        <v/>
      </c>
      <c r="D396" s="189"/>
      <c r="E396" s="190"/>
      <c r="F396" s="191"/>
      <c r="G396" s="192"/>
      <c r="H396" s="191"/>
      <c r="I396" s="190"/>
      <c r="J396" s="190"/>
      <c r="K396" s="190"/>
      <c r="L396" s="190"/>
      <c r="M396" s="191"/>
      <c r="N396" s="191"/>
    </row>
    <row r="397" spans="1:14" ht="20.100000000000001" customHeight="1" x14ac:dyDescent="0.2">
      <c r="A397" s="188">
        <v>395</v>
      </c>
      <c r="B397" s="103" t="str">
        <f t="shared" si="12"/>
        <v/>
      </c>
      <c r="C397" s="103" t="str">
        <f t="shared" si="13"/>
        <v/>
      </c>
      <c r="D397" s="189"/>
      <c r="E397" s="190"/>
      <c r="F397" s="191"/>
      <c r="G397" s="192"/>
      <c r="H397" s="191"/>
      <c r="I397" s="190"/>
      <c r="J397" s="190"/>
      <c r="K397" s="190"/>
      <c r="L397" s="190"/>
      <c r="M397" s="191"/>
      <c r="N397" s="191"/>
    </row>
    <row r="398" spans="1:14" ht="20.100000000000001" customHeight="1" x14ac:dyDescent="0.2">
      <c r="A398" s="188">
        <v>396</v>
      </c>
      <c r="B398" s="103" t="str">
        <f t="shared" si="12"/>
        <v/>
      </c>
      <c r="C398" s="103" t="str">
        <f t="shared" si="13"/>
        <v/>
      </c>
      <c r="D398" s="189"/>
      <c r="E398" s="190"/>
      <c r="F398" s="191"/>
      <c r="G398" s="192"/>
      <c r="H398" s="191"/>
      <c r="I398" s="190"/>
      <c r="J398" s="190"/>
      <c r="K398" s="190"/>
      <c r="L398" s="190"/>
      <c r="M398" s="191"/>
      <c r="N398" s="191"/>
    </row>
    <row r="399" spans="1:14" ht="20.100000000000001" customHeight="1" x14ac:dyDescent="0.2">
      <c r="A399" s="188">
        <v>397</v>
      </c>
      <c r="B399" s="103" t="str">
        <f t="shared" si="12"/>
        <v/>
      </c>
      <c r="C399" s="103" t="str">
        <f t="shared" si="13"/>
        <v/>
      </c>
      <c r="D399" s="189"/>
      <c r="E399" s="190"/>
      <c r="F399" s="191"/>
      <c r="G399" s="192"/>
      <c r="H399" s="191"/>
      <c r="I399" s="190"/>
      <c r="J399" s="190"/>
      <c r="K399" s="190"/>
      <c r="L399" s="190"/>
      <c r="M399" s="191"/>
      <c r="N399" s="191"/>
    </row>
    <row r="400" spans="1:14" ht="20.100000000000001" customHeight="1" x14ac:dyDescent="0.2">
      <c r="A400" s="188">
        <v>398</v>
      </c>
      <c r="B400" s="103" t="str">
        <f t="shared" si="12"/>
        <v/>
      </c>
      <c r="C400" s="103" t="str">
        <f t="shared" si="13"/>
        <v/>
      </c>
      <c r="D400" s="189"/>
      <c r="E400" s="190"/>
      <c r="F400" s="191"/>
      <c r="G400" s="192"/>
      <c r="H400" s="191"/>
      <c r="I400" s="190"/>
      <c r="J400" s="190"/>
      <c r="K400" s="190"/>
      <c r="L400" s="190"/>
      <c r="M400" s="191"/>
      <c r="N400" s="191"/>
    </row>
    <row r="401" spans="1:14" ht="20.100000000000001" customHeight="1" x14ac:dyDescent="0.2">
      <c r="A401" s="188">
        <v>399</v>
      </c>
      <c r="B401" s="103"/>
      <c r="C401" s="103"/>
      <c r="D401" s="189"/>
      <c r="E401" s="190"/>
      <c r="F401" s="191"/>
      <c r="G401" s="192"/>
      <c r="H401" s="191"/>
      <c r="I401" s="190"/>
      <c r="J401" s="190"/>
      <c r="K401" s="190"/>
      <c r="L401" s="190"/>
      <c r="M401" s="191"/>
      <c r="N401" s="191"/>
    </row>
    <row r="402" spans="1:14" ht="20.100000000000001" customHeight="1" x14ac:dyDescent="0.2">
      <c r="A402" s="188">
        <v>400</v>
      </c>
      <c r="B402" s="103" t="str">
        <f t="shared" si="12"/>
        <v/>
      </c>
      <c r="C402" s="103" t="str">
        <f t="shared" si="13"/>
        <v/>
      </c>
      <c r="D402" s="189"/>
      <c r="E402" s="190"/>
      <c r="F402" s="191"/>
      <c r="G402" s="192"/>
      <c r="H402" s="191"/>
      <c r="I402" s="190"/>
      <c r="J402" s="190"/>
      <c r="K402" s="190"/>
      <c r="L402" s="190"/>
      <c r="M402" s="191"/>
      <c r="N402" s="191"/>
    </row>
  </sheetData>
  <mergeCells count="1">
    <mergeCell ref="A1:N1"/>
  </mergeCells>
  <phoneticPr fontId="29" type="noConversion"/>
  <dataValidations count="4">
    <dataValidation type="list" allowBlank="1" showInputMessage="1" showErrorMessage="1" sqref="E3:E1048576" xr:uid="{00000000-0002-0000-0500-000000000000}">
      <formula1>LIST3</formula1>
    </dataValidation>
    <dataValidation type="list" allowBlank="1" showInputMessage="1" showErrorMessage="1" sqref="K3:K1048576" xr:uid="{00000000-0002-0000-0500-000001000000}">
      <formula1>LIST5</formula1>
    </dataValidation>
    <dataValidation type="list" allowBlank="1" showInputMessage="1" showErrorMessage="1" sqref="L3:L1048576" xr:uid="{00000000-0002-0000-0500-000002000000}">
      <formula1>"公账范畴,私账范畴"</formula1>
    </dataValidation>
    <dataValidation type="list" allowBlank="1" showInputMessage="1" showErrorMessage="1" sqref="I3:J1048576" xr:uid="{00000000-0002-0000-0500-000003000000}">
      <formula1>LIST4</formula1>
    </dataValidation>
  </dataValidations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02"/>
  <sheetViews>
    <sheetView topLeftCell="E1" workbookViewId="0">
      <selection activeCell="V4" sqref="V4"/>
    </sheetView>
  </sheetViews>
  <sheetFormatPr defaultColWidth="8.875" defaultRowHeight="16.5" x14ac:dyDescent="0.2"/>
  <cols>
    <col min="1" max="1" width="5.125" style="4" customWidth="1"/>
    <col min="2" max="3" width="9.625" style="4" customWidth="1"/>
    <col min="4" max="4" width="14.5" style="154" customWidth="1"/>
    <col min="5" max="5" width="11.75" style="4" customWidth="1"/>
    <col min="6" max="6" width="9.625" style="4" customWidth="1"/>
    <col min="7" max="7" width="9.625" style="174" customWidth="1"/>
    <col min="8" max="14" width="9.625" style="4" customWidth="1"/>
    <col min="15" max="15" width="9.625" style="175" customWidth="1"/>
    <col min="16" max="19" width="9.625" style="155" customWidth="1"/>
    <col min="20" max="20" width="12.625" style="4" customWidth="1"/>
    <col min="21" max="21" width="20.625" style="4" customWidth="1"/>
    <col min="22" max="22" width="31.375" style="4" customWidth="1"/>
    <col min="23" max="23" width="8.875" style="4"/>
    <col min="24" max="16384" width="8.875" style="5"/>
  </cols>
  <sheetData>
    <row r="1" spans="1:23" ht="39" customHeight="1" x14ac:dyDescent="0.2">
      <c r="A1" s="84" t="s">
        <v>508</v>
      </c>
      <c r="B1" s="85"/>
      <c r="C1" s="85"/>
      <c r="D1" s="85"/>
      <c r="E1" s="85"/>
      <c r="F1" s="85"/>
      <c r="G1" s="86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176"/>
      <c r="U1" s="176"/>
      <c r="V1" s="176"/>
    </row>
    <row r="2" spans="1:23" s="32" customFormat="1" ht="32.1" customHeight="1" x14ac:dyDescent="0.2">
      <c r="A2" s="6" t="s">
        <v>353</v>
      </c>
      <c r="B2" s="6" t="s">
        <v>494</v>
      </c>
      <c r="C2" s="6" t="s">
        <v>495</v>
      </c>
      <c r="D2" s="7" t="s">
        <v>77</v>
      </c>
      <c r="E2" s="6" t="s">
        <v>53</v>
      </c>
      <c r="F2" s="6" t="s">
        <v>82</v>
      </c>
      <c r="G2" s="21" t="s">
        <v>85</v>
      </c>
      <c r="H2" s="6" t="s">
        <v>509</v>
      </c>
      <c r="I2" s="6" t="s">
        <v>496</v>
      </c>
      <c r="J2" s="6" t="s">
        <v>497</v>
      </c>
      <c r="K2" s="6" t="s">
        <v>498</v>
      </c>
      <c r="L2" s="6" t="s">
        <v>94</v>
      </c>
      <c r="M2" s="6" t="s">
        <v>499</v>
      </c>
      <c r="N2" s="6" t="s">
        <v>500</v>
      </c>
      <c r="O2" s="28" t="s">
        <v>164</v>
      </c>
      <c r="P2" s="8" t="s">
        <v>167</v>
      </c>
      <c r="Q2" s="8" t="s">
        <v>170</v>
      </c>
      <c r="R2" s="8" t="s">
        <v>173</v>
      </c>
      <c r="S2" s="8" t="s">
        <v>176</v>
      </c>
      <c r="T2" s="177" t="s">
        <v>510</v>
      </c>
      <c r="U2" s="178">
        <f>盈利及资产情况分析表!B2</f>
        <v>43101</v>
      </c>
      <c r="V2" s="179" t="s">
        <v>511</v>
      </c>
      <c r="W2" s="3"/>
    </row>
    <row r="3" spans="1:23" ht="20.100000000000001" customHeight="1" x14ac:dyDescent="0.2">
      <c r="A3" s="22">
        <v>1</v>
      </c>
      <c r="B3" s="23">
        <f>IF(D3&lt;&gt;"",YEAR(D3),"")</f>
        <v>2018</v>
      </c>
      <c r="C3" s="23">
        <f>IF(D3&lt;&gt;"",MONTH(D3),"")</f>
        <v>1</v>
      </c>
      <c r="D3" s="24">
        <v>43111</v>
      </c>
      <c r="E3" s="25" t="s">
        <v>369</v>
      </c>
      <c r="F3" s="26"/>
      <c r="G3" s="27">
        <v>300</v>
      </c>
      <c r="H3" s="26"/>
      <c r="I3" s="25" t="s">
        <v>367</v>
      </c>
      <c r="J3" s="25" t="s">
        <v>377</v>
      </c>
      <c r="K3" s="25" t="s">
        <v>388</v>
      </c>
      <c r="L3" s="25"/>
      <c r="M3" s="26"/>
      <c r="N3" s="26"/>
      <c r="O3" s="29">
        <f t="shared" ref="O3:O66" si="0">IF(G3&lt;&gt;"",1,"")</f>
        <v>1</v>
      </c>
      <c r="P3" s="30">
        <f>IFERROR(IF(D3&gt;$U$3,"",MIN(IF(ROUND((DATEDIF(MAX($U$2,D3),$U$3,"D")+1)/($U$4*365)*O3*G3,2)=0,"",ROUND((DATEDIF(MAX($U$2,D3),$U$3,"D")+1)/($U$4*365)*O3*G3,2)),ROUND(O3*G3,2))),"")</f>
        <v>97.26</v>
      </c>
      <c r="Q3" s="30">
        <f>IFERROR(IF(D3&gt;$U$3,"",MIN(IF(ROUND((DATEDIF(D3,$U$3,"D")+1)/($U$4*365)*O3*G3,2)=0,"",ROUND((DATEDIF(D3,$U$3,"D")+1)/($U$4*365)*O3*G3,2)),ROUND(O3*G3,2))),"")</f>
        <v>97.26</v>
      </c>
      <c r="R3" s="30" t="str">
        <f>IFERROR(G3-MIN(IF(ROUND((DATEDIF(D3,$U$2,"D")+1)/($U$4*365)*O3*G3,2)=0,"",ROUND((DATEDIF(D3,$U$2,"D")+1)/($U$4*365)*O3*G3,2)),ROUND(O3*G3,2)),"")</f>
        <v/>
      </c>
      <c r="S3" s="30">
        <f>IFERROR(G3-MIN(IF(ROUND((DATEDIF(D3,$U$3,"D")+1)/($U$4*365)*O3*G3,2)=0,"",ROUND((DATEDIF(D3,$U$3,"D")+1)/($U$4*365)*O3*G3,2)),ROUND(O3*G3,2)),"")</f>
        <v>202.74</v>
      </c>
      <c r="T3" s="180" t="s">
        <v>512</v>
      </c>
      <c r="U3" s="181">
        <f>盈利及资产情况分析表!B3</f>
        <v>43465</v>
      </c>
      <c r="V3" s="179" t="s">
        <v>513</v>
      </c>
    </row>
    <row r="4" spans="1:23" ht="20.100000000000001" customHeight="1" x14ac:dyDescent="0.2">
      <c r="A4" s="22">
        <v>2</v>
      </c>
      <c r="B4" s="23" t="str">
        <f t="shared" ref="B4:B67" si="1">IF(D4&lt;&gt;"",YEAR(D4),"")</f>
        <v/>
      </c>
      <c r="C4" s="23" t="str">
        <f t="shared" ref="C4:C67" si="2">IF(D4&lt;&gt;"",MONTH(D4),"")</f>
        <v/>
      </c>
      <c r="D4" s="24"/>
      <c r="E4" s="25"/>
      <c r="F4" s="26"/>
      <c r="G4" s="27"/>
      <c r="H4" s="26"/>
      <c r="I4" s="25"/>
      <c r="J4" s="25"/>
      <c r="K4" s="25"/>
      <c r="L4" s="25"/>
      <c r="M4" s="26"/>
      <c r="N4" s="26"/>
      <c r="O4" s="29" t="str">
        <f t="shared" si="0"/>
        <v/>
      </c>
      <c r="P4" s="30" t="str">
        <f t="shared" ref="P4:P67" si="3">IFERROR(IF(D4&gt;$U$3,"",MIN(IF(ROUND((DATEDIF(MAX($U$2,D4),$U$3,"D")+1)/($U$4*365)*O4*G4,2)=0,"",ROUND((DATEDIF(MAX($U$2,D4),$U$3,"D")+1)/($U$4*365)*O4*G4,2)),ROUND(O4*G4,2))),"")</f>
        <v/>
      </c>
      <c r="Q4" s="30" t="str">
        <f t="shared" ref="Q4:Q67" si="4">IFERROR(IF(D4&gt;$U$3,"",MIN(IF(ROUND((DATEDIF(D4,$U$3,"D")+1)/($U$4*365)*O4*G4,2)=0,"",ROUND((DATEDIF(D4,$U$3,"D")+1)/($U$4*365)*O4*G4,2)),ROUND(O4*G4,2))),"")</f>
        <v/>
      </c>
      <c r="R4" s="30" t="str">
        <f t="shared" ref="R4:R67" si="5">IFERROR(G4-MIN(IF(ROUND((DATEDIF(D4,$U$2,"D")+1)/($U$4*365)*O4*G4,2)=0,"",ROUND((DATEDIF(D4,$U$2,"D")+1)/($U$4*365)*O4*G4,2)),ROUND(O4*G4,2)),"")</f>
        <v/>
      </c>
      <c r="S4" s="30" t="str">
        <f t="shared" ref="S4:S67" si="6">IFERROR(G4-MIN(IF(ROUND((DATEDIF(D4,$U$3,"D")+1)/($U$4*365)*O4*G4,2)=0,"",ROUND((DATEDIF(D4,$U$3,"D")+1)/($U$4*365)*O4*G4,2)),ROUND(O4*G4,2)),"")</f>
        <v/>
      </c>
      <c r="T4" s="182" t="s">
        <v>514</v>
      </c>
      <c r="U4" s="31">
        <v>3</v>
      </c>
      <c r="V4" s="179" t="s">
        <v>515</v>
      </c>
    </row>
    <row r="5" spans="1:23" ht="20.100000000000001" customHeight="1" x14ac:dyDescent="0.2">
      <c r="A5" s="22">
        <v>3</v>
      </c>
      <c r="B5" s="23" t="str">
        <f t="shared" si="1"/>
        <v/>
      </c>
      <c r="C5" s="23" t="str">
        <f t="shared" si="2"/>
        <v/>
      </c>
      <c r="D5" s="24"/>
      <c r="E5" s="25"/>
      <c r="F5" s="26"/>
      <c r="G5" s="27"/>
      <c r="H5" s="26"/>
      <c r="I5" s="25"/>
      <c r="J5" s="25"/>
      <c r="K5" s="25"/>
      <c r="L5" s="25"/>
      <c r="M5" s="26"/>
      <c r="N5" s="26"/>
      <c r="O5" s="29" t="str">
        <f t="shared" si="0"/>
        <v/>
      </c>
      <c r="P5" s="30" t="str">
        <f t="shared" si="3"/>
        <v/>
      </c>
      <c r="Q5" s="30" t="str">
        <f t="shared" si="4"/>
        <v/>
      </c>
      <c r="R5" s="30" t="str">
        <f t="shared" si="5"/>
        <v/>
      </c>
      <c r="S5" s="30" t="str">
        <f t="shared" si="6"/>
        <v/>
      </c>
      <c r="T5" s="176"/>
      <c r="U5" s="176"/>
      <c r="V5" s="176"/>
    </row>
    <row r="6" spans="1:23" ht="20.100000000000001" customHeight="1" x14ac:dyDescent="0.2">
      <c r="A6" s="22">
        <v>4</v>
      </c>
      <c r="B6" s="23" t="str">
        <f t="shared" si="1"/>
        <v/>
      </c>
      <c r="C6" s="23" t="str">
        <f t="shared" si="2"/>
        <v/>
      </c>
      <c r="D6" s="24"/>
      <c r="E6" s="25"/>
      <c r="F6" s="26"/>
      <c r="G6" s="27"/>
      <c r="H6" s="26"/>
      <c r="I6" s="25"/>
      <c r="J6" s="25"/>
      <c r="K6" s="25"/>
      <c r="L6" s="25"/>
      <c r="M6" s="26"/>
      <c r="N6" s="26"/>
      <c r="O6" s="29" t="str">
        <f t="shared" si="0"/>
        <v/>
      </c>
      <c r="P6" s="30" t="str">
        <f t="shared" si="3"/>
        <v/>
      </c>
      <c r="Q6" s="30" t="str">
        <f t="shared" si="4"/>
        <v/>
      </c>
      <c r="R6" s="30" t="str">
        <f t="shared" si="5"/>
        <v/>
      </c>
      <c r="S6" s="30" t="str">
        <f t="shared" si="6"/>
        <v/>
      </c>
      <c r="T6" s="176"/>
      <c r="U6" s="183"/>
      <c r="V6" s="176"/>
    </row>
    <row r="7" spans="1:23" ht="20.100000000000001" customHeight="1" x14ac:dyDescent="0.2">
      <c r="A7" s="22">
        <v>5</v>
      </c>
      <c r="B7" s="23" t="str">
        <f t="shared" si="1"/>
        <v/>
      </c>
      <c r="C7" s="23" t="str">
        <f t="shared" si="2"/>
        <v/>
      </c>
      <c r="D7" s="24"/>
      <c r="E7" s="25"/>
      <c r="F7" s="26"/>
      <c r="G7" s="27"/>
      <c r="H7" s="26"/>
      <c r="I7" s="25"/>
      <c r="J7" s="25"/>
      <c r="K7" s="25"/>
      <c r="L7" s="25"/>
      <c r="M7" s="26"/>
      <c r="N7" s="26"/>
      <c r="O7" s="29" t="str">
        <f t="shared" si="0"/>
        <v/>
      </c>
      <c r="P7" s="30" t="str">
        <f t="shared" si="3"/>
        <v/>
      </c>
      <c r="Q7" s="30" t="str">
        <f t="shared" si="4"/>
        <v/>
      </c>
      <c r="R7" s="30" t="str">
        <f t="shared" si="5"/>
        <v/>
      </c>
      <c r="S7" s="30" t="str">
        <f t="shared" si="6"/>
        <v/>
      </c>
      <c r="T7" s="176"/>
      <c r="U7" s="183"/>
      <c r="V7" s="176"/>
    </row>
    <row r="8" spans="1:23" ht="20.100000000000001" customHeight="1" x14ac:dyDescent="0.2">
      <c r="A8" s="22">
        <v>6</v>
      </c>
      <c r="B8" s="23" t="str">
        <f t="shared" si="1"/>
        <v/>
      </c>
      <c r="C8" s="23" t="str">
        <f t="shared" si="2"/>
        <v/>
      </c>
      <c r="D8" s="24"/>
      <c r="E8" s="25"/>
      <c r="F8" s="26"/>
      <c r="G8" s="27"/>
      <c r="H8" s="26"/>
      <c r="I8" s="25"/>
      <c r="J8" s="25"/>
      <c r="K8" s="25"/>
      <c r="L8" s="25"/>
      <c r="M8" s="26"/>
      <c r="N8" s="26"/>
      <c r="O8" s="29" t="str">
        <f t="shared" si="0"/>
        <v/>
      </c>
      <c r="P8" s="30" t="str">
        <f t="shared" si="3"/>
        <v/>
      </c>
      <c r="Q8" s="30" t="str">
        <f t="shared" si="4"/>
        <v/>
      </c>
      <c r="R8" s="30" t="str">
        <f t="shared" si="5"/>
        <v/>
      </c>
      <c r="S8" s="30" t="str">
        <f t="shared" si="6"/>
        <v/>
      </c>
      <c r="T8" s="176"/>
      <c r="U8" s="184"/>
      <c r="V8" s="176"/>
    </row>
    <row r="9" spans="1:23" ht="20.100000000000001" customHeight="1" x14ac:dyDescent="0.2">
      <c r="A9" s="22">
        <v>7</v>
      </c>
      <c r="B9" s="23" t="str">
        <f t="shared" si="1"/>
        <v/>
      </c>
      <c r="C9" s="23" t="str">
        <f t="shared" si="2"/>
        <v/>
      </c>
      <c r="D9" s="24"/>
      <c r="E9" s="25"/>
      <c r="F9" s="26"/>
      <c r="G9" s="27"/>
      <c r="H9" s="26"/>
      <c r="I9" s="25"/>
      <c r="J9" s="25"/>
      <c r="K9" s="25"/>
      <c r="L9" s="25"/>
      <c r="M9" s="26"/>
      <c r="N9" s="26"/>
      <c r="O9" s="29" t="str">
        <f t="shared" si="0"/>
        <v/>
      </c>
      <c r="P9" s="30" t="str">
        <f t="shared" si="3"/>
        <v/>
      </c>
      <c r="Q9" s="30" t="str">
        <f t="shared" si="4"/>
        <v/>
      </c>
      <c r="R9" s="30" t="str">
        <f t="shared" si="5"/>
        <v/>
      </c>
      <c r="S9" s="30" t="str">
        <f t="shared" si="6"/>
        <v/>
      </c>
      <c r="T9" s="176"/>
      <c r="U9" s="176"/>
      <c r="V9" s="176"/>
    </row>
    <row r="10" spans="1:23" ht="20.100000000000001" customHeight="1" x14ac:dyDescent="0.2">
      <c r="A10" s="22">
        <v>8</v>
      </c>
      <c r="B10" s="23" t="str">
        <f t="shared" si="1"/>
        <v/>
      </c>
      <c r="C10" s="23" t="str">
        <f t="shared" si="2"/>
        <v/>
      </c>
      <c r="D10" s="24"/>
      <c r="E10" s="25"/>
      <c r="F10" s="26"/>
      <c r="G10" s="27"/>
      <c r="H10" s="26"/>
      <c r="I10" s="25"/>
      <c r="J10" s="25"/>
      <c r="K10" s="25"/>
      <c r="L10" s="25"/>
      <c r="M10" s="26"/>
      <c r="N10" s="26"/>
      <c r="O10" s="29" t="str">
        <f t="shared" si="0"/>
        <v/>
      </c>
      <c r="P10" s="30" t="str">
        <f t="shared" si="3"/>
        <v/>
      </c>
      <c r="Q10" s="30" t="str">
        <f t="shared" si="4"/>
        <v/>
      </c>
      <c r="R10" s="30" t="str">
        <f t="shared" si="5"/>
        <v/>
      </c>
      <c r="S10" s="30" t="str">
        <f t="shared" si="6"/>
        <v/>
      </c>
      <c r="T10" s="176"/>
      <c r="U10" s="176"/>
      <c r="V10" s="176"/>
    </row>
    <row r="11" spans="1:23" ht="20.100000000000001" customHeight="1" x14ac:dyDescent="0.2">
      <c r="A11" s="22">
        <v>9</v>
      </c>
      <c r="B11" s="23" t="str">
        <f t="shared" si="1"/>
        <v/>
      </c>
      <c r="C11" s="23" t="str">
        <f t="shared" si="2"/>
        <v/>
      </c>
      <c r="D11" s="24"/>
      <c r="E11" s="25"/>
      <c r="F11" s="26"/>
      <c r="G11" s="27"/>
      <c r="H11" s="26"/>
      <c r="I11" s="25"/>
      <c r="J11" s="25"/>
      <c r="K11" s="25"/>
      <c r="L11" s="25"/>
      <c r="M11" s="26"/>
      <c r="N11" s="26"/>
      <c r="O11" s="29" t="str">
        <f t="shared" si="0"/>
        <v/>
      </c>
      <c r="P11" s="30" t="str">
        <f t="shared" si="3"/>
        <v/>
      </c>
      <c r="Q11" s="30" t="str">
        <f t="shared" si="4"/>
        <v/>
      </c>
      <c r="R11" s="30" t="str">
        <f t="shared" si="5"/>
        <v/>
      </c>
      <c r="S11" s="30" t="str">
        <f t="shared" si="6"/>
        <v/>
      </c>
      <c r="T11" s="176"/>
      <c r="U11" s="176"/>
      <c r="V11" s="176"/>
    </row>
    <row r="12" spans="1:23" ht="20.100000000000001" customHeight="1" x14ac:dyDescent="0.2">
      <c r="A12" s="22">
        <v>10</v>
      </c>
      <c r="B12" s="23" t="str">
        <f t="shared" si="1"/>
        <v/>
      </c>
      <c r="C12" s="23" t="str">
        <f t="shared" si="2"/>
        <v/>
      </c>
      <c r="D12" s="24"/>
      <c r="E12" s="25"/>
      <c r="F12" s="26"/>
      <c r="G12" s="27"/>
      <c r="H12" s="26"/>
      <c r="I12" s="25"/>
      <c r="J12" s="25"/>
      <c r="K12" s="25"/>
      <c r="L12" s="25"/>
      <c r="M12" s="26"/>
      <c r="N12" s="26"/>
      <c r="O12" s="29" t="str">
        <f t="shared" si="0"/>
        <v/>
      </c>
      <c r="P12" s="30" t="str">
        <f t="shared" si="3"/>
        <v/>
      </c>
      <c r="Q12" s="30" t="str">
        <f t="shared" si="4"/>
        <v/>
      </c>
      <c r="R12" s="30" t="str">
        <f t="shared" si="5"/>
        <v/>
      </c>
      <c r="S12" s="30" t="str">
        <f t="shared" si="6"/>
        <v/>
      </c>
      <c r="T12" s="176"/>
      <c r="U12" s="176"/>
      <c r="V12" s="176"/>
    </row>
    <row r="13" spans="1:23" ht="20.100000000000001" customHeight="1" x14ac:dyDescent="0.2">
      <c r="A13" s="22">
        <v>11</v>
      </c>
      <c r="B13" s="23" t="str">
        <f t="shared" si="1"/>
        <v/>
      </c>
      <c r="C13" s="23" t="str">
        <f t="shared" si="2"/>
        <v/>
      </c>
      <c r="D13" s="24"/>
      <c r="E13" s="25"/>
      <c r="F13" s="26"/>
      <c r="G13" s="27"/>
      <c r="H13" s="26"/>
      <c r="I13" s="25"/>
      <c r="J13" s="25"/>
      <c r="K13" s="25"/>
      <c r="L13" s="25"/>
      <c r="M13" s="26"/>
      <c r="N13" s="26"/>
      <c r="O13" s="29" t="str">
        <f t="shared" si="0"/>
        <v/>
      </c>
      <c r="P13" s="30" t="str">
        <f t="shared" si="3"/>
        <v/>
      </c>
      <c r="Q13" s="30" t="str">
        <f t="shared" si="4"/>
        <v/>
      </c>
      <c r="R13" s="30" t="str">
        <f t="shared" si="5"/>
        <v/>
      </c>
      <c r="S13" s="30" t="str">
        <f t="shared" si="6"/>
        <v/>
      </c>
      <c r="T13" s="176"/>
      <c r="U13" s="176"/>
      <c r="V13" s="176"/>
    </row>
    <row r="14" spans="1:23" ht="20.100000000000001" customHeight="1" x14ac:dyDescent="0.2">
      <c r="A14" s="22">
        <v>12</v>
      </c>
      <c r="B14" s="23" t="str">
        <f t="shared" si="1"/>
        <v/>
      </c>
      <c r="C14" s="23" t="str">
        <f t="shared" si="2"/>
        <v/>
      </c>
      <c r="D14" s="24"/>
      <c r="E14" s="25"/>
      <c r="F14" s="26"/>
      <c r="G14" s="27"/>
      <c r="H14" s="26"/>
      <c r="I14" s="25"/>
      <c r="J14" s="25"/>
      <c r="K14" s="25"/>
      <c r="L14" s="25"/>
      <c r="M14" s="26"/>
      <c r="N14" s="26"/>
      <c r="O14" s="29" t="str">
        <f t="shared" si="0"/>
        <v/>
      </c>
      <c r="P14" s="30" t="str">
        <f t="shared" si="3"/>
        <v/>
      </c>
      <c r="Q14" s="30" t="str">
        <f t="shared" si="4"/>
        <v/>
      </c>
      <c r="R14" s="30" t="str">
        <f t="shared" si="5"/>
        <v/>
      </c>
      <c r="S14" s="30" t="str">
        <f t="shared" si="6"/>
        <v/>
      </c>
      <c r="T14" s="176"/>
      <c r="U14" s="176"/>
      <c r="V14" s="176"/>
    </row>
    <row r="15" spans="1:23" ht="20.100000000000001" customHeight="1" x14ac:dyDescent="0.2">
      <c r="A15" s="22">
        <v>13</v>
      </c>
      <c r="B15" s="23" t="str">
        <f t="shared" si="1"/>
        <v/>
      </c>
      <c r="C15" s="23" t="str">
        <f t="shared" si="2"/>
        <v/>
      </c>
      <c r="D15" s="24"/>
      <c r="E15" s="25"/>
      <c r="F15" s="26"/>
      <c r="G15" s="27"/>
      <c r="H15" s="26"/>
      <c r="I15" s="25"/>
      <c r="J15" s="25"/>
      <c r="K15" s="25"/>
      <c r="L15" s="25"/>
      <c r="M15" s="26"/>
      <c r="N15" s="26"/>
      <c r="O15" s="29" t="str">
        <f t="shared" si="0"/>
        <v/>
      </c>
      <c r="P15" s="30" t="str">
        <f t="shared" si="3"/>
        <v/>
      </c>
      <c r="Q15" s="30" t="str">
        <f t="shared" si="4"/>
        <v/>
      </c>
      <c r="R15" s="30" t="str">
        <f t="shared" si="5"/>
        <v/>
      </c>
      <c r="S15" s="30" t="str">
        <f t="shared" si="6"/>
        <v/>
      </c>
      <c r="T15" s="185"/>
      <c r="U15" s="176"/>
      <c r="V15" s="176"/>
    </row>
    <row r="16" spans="1:23" ht="20.100000000000001" customHeight="1" x14ac:dyDescent="0.2">
      <c r="A16" s="22">
        <v>14</v>
      </c>
      <c r="B16" s="23" t="str">
        <f t="shared" si="1"/>
        <v/>
      </c>
      <c r="C16" s="23" t="str">
        <f t="shared" si="2"/>
        <v/>
      </c>
      <c r="D16" s="24"/>
      <c r="E16" s="25"/>
      <c r="F16" s="26"/>
      <c r="G16" s="27"/>
      <c r="H16" s="26"/>
      <c r="I16" s="25"/>
      <c r="J16" s="25"/>
      <c r="K16" s="25"/>
      <c r="L16" s="25"/>
      <c r="M16" s="26"/>
      <c r="N16" s="26"/>
      <c r="O16" s="29" t="str">
        <f t="shared" si="0"/>
        <v/>
      </c>
      <c r="P16" s="30" t="str">
        <f t="shared" si="3"/>
        <v/>
      </c>
      <c r="Q16" s="30" t="str">
        <f t="shared" si="4"/>
        <v/>
      </c>
      <c r="R16" s="30" t="str">
        <f t="shared" si="5"/>
        <v/>
      </c>
      <c r="S16" s="30" t="str">
        <f t="shared" si="6"/>
        <v/>
      </c>
      <c r="T16" s="176"/>
      <c r="U16" s="176"/>
      <c r="V16" s="176"/>
    </row>
    <row r="17" spans="1:22" ht="20.100000000000001" customHeight="1" x14ac:dyDescent="0.2">
      <c r="A17" s="22">
        <v>15</v>
      </c>
      <c r="B17" s="23" t="str">
        <f t="shared" si="1"/>
        <v/>
      </c>
      <c r="C17" s="23" t="str">
        <f t="shared" si="2"/>
        <v/>
      </c>
      <c r="D17" s="24"/>
      <c r="E17" s="25"/>
      <c r="F17" s="26"/>
      <c r="G17" s="27"/>
      <c r="H17" s="26"/>
      <c r="I17" s="25"/>
      <c r="J17" s="25"/>
      <c r="K17" s="25"/>
      <c r="L17" s="25"/>
      <c r="M17" s="26"/>
      <c r="N17" s="26"/>
      <c r="O17" s="29" t="str">
        <f t="shared" si="0"/>
        <v/>
      </c>
      <c r="P17" s="30" t="str">
        <f t="shared" si="3"/>
        <v/>
      </c>
      <c r="Q17" s="30" t="str">
        <f t="shared" si="4"/>
        <v/>
      </c>
      <c r="R17" s="30" t="str">
        <f t="shared" si="5"/>
        <v/>
      </c>
      <c r="S17" s="30" t="str">
        <f t="shared" si="6"/>
        <v/>
      </c>
      <c r="T17" s="176"/>
      <c r="U17" s="176"/>
      <c r="V17" s="176"/>
    </row>
    <row r="18" spans="1:22" ht="20.100000000000001" customHeight="1" x14ac:dyDescent="0.2">
      <c r="A18" s="22">
        <v>16</v>
      </c>
      <c r="B18" s="23" t="str">
        <f t="shared" si="1"/>
        <v/>
      </c>
      <c r="C18" s="23" t="str">
        <f t="shared" si="2"/>
        <v/>
      </c>
      <c r="D18" s="24"/>
      <c r="E18" s="25"/>
      <c r="F18" s="26"/>
      <c r="G18" s="27"/>
      <c r="H18" s="26"/>
      <c r="I18" s="25"/>
      <c r="J18" s="25"/>
      <c r="K18" s="25"/>
      <c r="L18" s="25"/>
      <c r="M18" s="26"/>
      <c r="N18" s="26"/>
      <c r="O18" s="29" t="str">
        <f t="shared" si="0"/>
        <v/>
      </c>
      <c r="P18" s="30" t="str">
        <f t="shared" si="3"/>
        <v/>
      </c>
      <c r="Q18" s="30" t="str">
        <f t="shared" si="4"/>
        <v/>
      </c>
      <c r="R18" s="30" t="str">
        <f t="shared" si="5"/>
        <v/>
      </c>
      <c r="S18" s="30" t="str">
        <f t="shared" si="6"/>
        <v/>
      </c>
      <c r="T18" s="176"/>
      <c r="U18" s="176"/>
      <c r="V18" s="176"/>
    </row>
    <row r="19" spans="1:22" ht="20.100000000000001" customHeight="1" x14ac:dyDescent="0.2">
      <c r="A19" s="22">
        <v>17</v>
      </c>
      <c r="B19" s="23" t="str">
        <f t="shared" si="1"/>
        <v/>
      </c>
      <c r="C19" s="23" t="str">
        <f t="shared" si="2"/>
        <v/>
      </c>
      <c r="D19" s="24"/>
      <c r="E19" s="25"/>
      <c r="F19" s="26"/>
      <c r="G19" s="27"/>
      <c r="H19" s="26"/>
      <c r="I19" s="25"/>
      <c r="J19" s="25"/>
      <c r="K19" s="25"/>
      <c r="L19" s="25"/>
      <c r="M19" s="26"/>
      <c r="N19" s="26"/>
      <c r="O19" s="29" t="str">
        <f t="shared" si="0"/>
        <v/>
      </c>
      <c r="P19" s="30" t="str">
        <f t="shared" si="3"/>
        <v/>
      </c>
      <c r="Q19" s="30" t="str">
        <f t="shared" si="4"/>
        <v/>
      </c>
      <c r="R19" s="30" t="str">
        <f t="shared" si="5"/>
        <v/>
      </c>
      <c r="S19" s="30" t="str">
        <f t="shared" si="6"/>
        <v/>
      </c>
      <c r="T19" s="176"/>
      <c r="U19" s="176"/>
      <c r="V19" s="176"/>
    </row>
    <row r="20" spans="1:22" ht="20.100000000000001" customHeight="1" x14ac:dyDescent="0.2">
      <c r="A20" s="22">
        <v>18</v>
      </c>
      <c r="B20" s="23" t="str">
        <f t="shared" si="1"/>
        <v/>
      </c>
      <c r="C20" s="23" t="str">
        <f t="shared" si="2"/>
        <v/>
      </c>
      <c r="D20" s="24"/>
      <c r="E20" s="25"/>
      <c r="F20" s="26"/>
      <c r="G20" s="27"/>
      <c r="H20" s="26"/>
      <c r="I20" s="25"/>
      <c r="J20" s="25"/>
      <c r="K20" s="25"/>
      <c r="L20" s="25"/>
      <c r="M20" s="26"/>
      <c r="N20" s="26"/>
      <c r="O20" s="29" t="str">
        <f t="shared" si="0"/>
        <v/>
      </c>
      <c r="P20" s="30" t="str">
        <f t="shared" si="3"/>
        <v/>
      </c>
      <c r="Q20" s="30" t="str">
        <f t="shared" si="4"/>
        <v/>
      </c>
      <c r="R20" s="30" t="str">
        <f t="shared" si="5"/>
        <v/>
      </c>
      <c r="S20" s="30" t="str">
        <f t="shared" si="6"/>
        <v/>
      </c>
      <c r="T20" s="176"/>
      <c r="U20" s="176"/>
      <c r="V20" s="176"/>
    </row>
    <row r="21" spans="1:22" ht="20.100000000000001" customHeight="1" x14ac:dyDescent="0.2">
      <c r="A21" s="22">
        <v>19</v>
      </c>
      <c r="B21" s="23" t="str">
        <f t="shared" si="1"/>
        <v/>
      </c>
      <c r="C21" s="23" t="str">
        <f t="shared" si="2"/>
        <v/>
      </c>
      <c r="D21" s="24"/>
      <c r="E21" s="25"/>
      <c r="F21" s="26"/>
      <c r="G21" s="27"/>
      <c r="H21" s="26"/>
      <c r="I21" s="25"/>
      <c r="J21" s="25"/>
      <c r="K21" s="25"/>
      <c r="L21" s="25"/>
      <c r="M21" s="26"/>
      <c r="N21" s="26"/>
      <c r="O21" s="29" t="str">
        <f t="shared" si="0"/>
        <v/>
      </c>
      <c r="P21" s="30" t="str">
        <f t="shared" si="3"/>
        <v/>
      </c>
      <c r="Q21" s="30" t="str">
        <f t="shared" si="4"/>
        <v/>
      </c>
      <c r="R21" s="30" t="str">
        <f t="shared" si="5"/>
        <v/>
      </c>
      <c r="S21" s="30" t="str">
        <f t="shared" si="6"/>
        <v/>
      </c>
      <c r="T21" s="176"/>
      <c r="U21" s="176"/>
      <c r="V21" s="176"/>
    </row>
    <row r="22" spans="1:22" ht="20.100000000000001" customHeight="1" x14ac:dyDescent="0.2">
      <c r="A22" s="22">
        <v>20</v>
      </c>
      <c r="B22" s="23" t="str">
        <f t="shared" si="1"/>
        <v/>
      </c>
      <c r="C22" s="23" t="str">
        <f t="shared" si="2"/>
        <v/>
      </c>
      <c r="D22" s="24"/>
      <c r="E22" s="25"/>
      <c r="F22" s="26"/>
      <c r="G22" s="27"/>
      <c r="H22" s="26"/>
      <c r="I22" s="25"/>
      <c r="J22" s="25"/>
      <c r="K22" s="25"/>
      <c r="L22" s="25"/>
      <c r="M22" s="26"/>
      <c r="N22" s="26"/>
      <c r="O22" s="29" t="str">
        <f t="shared" si="0"/>
        <v/>
      </c>
      <c r="P22" s="30" t="str">
        <f t="shared" si="3"/>
        <v/>
      </c>
      <c r="Q22" s="30" t="str">
        <f t="shared" si="4"/>
        <v/>
      </c>
      <c r="R22" s="30" t="str">
        <f t="shared" si="5"/>
        <v/>
      </c>
      <c r="S22" s="30" t="str">
        <f t="shared" si="6"/>
        <v/>
      </c>
      <c r="T22" s="176"/>
      <c r="U22" s="176"/>
      <c r="V22" s="176"/>
    </row>
    <row r="23" spans="1:22" ht="20.100000000000001" customHeight="1" x14ac:dyDescent="0.2">
      <c r="A23" s="22">
        <v>21</v>
      </c>
      <c r="B23" s="23" t="str">
        <f t="shared" si="1"/>
        <v/>
      </c>
      <c r="C23" s="23" t="str">
        <f t="shared" si="2"/>
        <v/>
      </c>
      <c r="D23" s="24"/>
      <c r="E23" s="25"/>
      <c r="F23" s="26"/>
      <c r="G23" s="27"/>
      <c r="H23" s="26"/>
      <c r="I23" s="25"/>
      <c r="J23" s="25"/>
      <c r="K23" s="25"/>
      <c r="L23" s="25"/>
      <c r="M23" s="26"/>
      <c r="N23" s="26"/>
      <c r="O23" s="29" t="str">
        <f t="shared" si="0"/>
        <v/>
      </c>
      <c r="P23" s="30" t="str">
        <f t="shared" si="3"/>
        <v/>
      </c>
      <c r="Q23" s="30" t="str">
        <f t="shared" si="4"/>
        <v/>
      </c>
      <c r="R23" s="30" t="str">
        <f t="shared" si="5"/>
        <v/>
      </c>
      <c r="S23" s="30" t="str">
        <f t="shared" si="6"/>
        <v/>
      </c>
      <c r="T23" s="176"/>
      <c r="U23" s="176"/>
      <c r="V23" s="176"/>
    </row>
    <row r="24" spans="1:22" ht="20.100000000000001" customHeight="1" x14ac:dyDescent="0.2">
      <c r="A24" s="22">
        <v>22</v>
      </c>
      <c r="B24" s="23" t="str">
        <f t="shared" si="1"/>
        <v/>
      </c>
      <c r="C24" s="23" t="str">
        <f t="shared" si="2"/>
        <v/>
      </c>
      <c r="D24" s="24"/>
      <c r="E24" s="25"/>
      <c r="F24" s="26"/>
      <c r="G24" s="27"/>
      <c r="H24" s="26"/>
      <c r="I24" s="25"/>
      <c r="J24" s="25"/>
      <c r="K24" s="25"/>
      <c r="L24" s="25"/>
      <c r="M24" s="26"/>
      <c r="N24" s="26"/>
      <c r="O24" s="29" t="str">
        <f t="shared" si="0"/>
        <v/>
      </c>
      <c r="P24" s="30" t="str">
        <f t="shared" si="3"/>
        <v/>
      </c>
      <c r="Q24" s="30" t="str">
        <f t="shared" si="4"/>
        <v/>
      </c>
      <c r="R24" s="30" t="str">
        <f t="shared" si="5"/>
        <v/>
      </c>
      <c r="S24" s="30" t="str">
        <f t="shared" si="6"/>
        <v/>
      </c>
      <c r="T24" s="176"/>
      <c r="U24" s="176"/>
      <c r="V24" s="176"/>
    </row>
    <row r="25" spans="1:22" ht="20.100000000000001" customHeight="1" x14ac:dyDescent="0.2">
      <c r="A25" s="22">
        <v>23</v>
      </c>
      <c r="B25" s="23" t="str">
        <f t="shared" si="1"/>
        <v/>
      </c>
      <c r="C25" s="23" t="str">
        <f t="shared" si="2"/>
        <v/>
      </c>
      <c r="D25" s="24"/>
      <c r="E25" s="25"/>
      <c r="F25" s="26"/>
      <c r="G25" s="27"/>
      <c r="H25" s="26"/>
      <c r="I25" s="25"/>
      <c r="J25" s="25"/>
      <c r="K25" s="25"/>
      <c r="L25" s="25"/>
      <c r="M25" s="26"/>
      <c r="N25" s="26"/>
      <c r="O25" s="29" t="str">
        <f t="shared" si="0"/>
        <v/>
      </c>
      <c r="P25" s="30" t="str">
        <f t="shared" si="3"/>
        <v/>
      </c>
      <c r="Q25" s="30" t="str">
        <f t="shared" si="4"/>
        <v/>
      </c>
      <c r="R25" s="30" t="str">
        <f t="shared" si="5"/>
        <v/>
      </c>
      <c r="S25" s="30" t="str">
        <f t="shared" si="6"/>
        <v/>
      </c>
      <c r="T25" s="176"/>
      <c r="U25" s="176"/>
      <c r="V25" s="176"/>
    </row>
    <row r="26" spans="1:22" ht="20.100000000000001" customHeight="1" x14ac:dyDescent="0.2">
      <c r="A26" s="22">
        <v>24</v>
      </c>
      <c r="B26" s="23" t="str">
        <f t="shared" si="1"/>
        <v/>
      </c>
      <c r="C26" s="23" t="str">
        <f t="shared" si="2"/>
        <v/>
      </c>
      <c r="D26" s="24"/>
      <c r="E26" s="25"/>
      <c r="F26" s="26"/>
      <c r="G26" s="27"/>
      <c r="H26" s="26"/>
      <c r="I26" s="25"/>
      <c r="J26" s="25"/>
      <c r="K26" s="25"/>
      <c r="L26" s="25"/>
      <c r="M26" s="26"/>
      <c r="N26" s="26"/>
      <c r="O26" s="29" t="str">
        <f t="shared" si="0"/>
        <v/>
      </c>
      <c r="P26" s="30" t="str">
        <f t="shared" si="3"/>
        <v/>
      </c>
      <c r="Q26" s="30" t="str">
        <f t="shared" si="4"/>
        <v/>
      </c>
      <c r="R26" s="30" t="str">
        <f t="shared" si="5"/>
        <v/>
      </c>
      <c r="S26" s="30" t="str">
        <f t="shared" si="6"/>
        <v/>
      </c>
      <c r="T26" s="176"/>
      <c r="U26" s="176"/>
      <c r="V26" s="176"/>
    </row>
    <row r="27" spans="1:22" ht="20.100000000000001" customHeight="1" x14ac:dyDescent="0.2">
      <c r="A27" s="22">
        <v>25</v>
      </c>
      <c r="B27" s="23" t="str">
        <f t="shared" si="1"/>
        <v/>
      </c>
      <c r="C27" s="23" t="str">
        <f t="shared" si="2"/>
        <v/>
      </c>
      <c r="D27" s="24"/>
      <c r="E27" s="25"/>
      <c r="F27" s="26"/>
      <c r="G27" s="27"/>
      <c r="H27" s="26"/>
      <c r="I27" s="25"/>
      <c r="J27" s="25"/>
      <c r="K27" s="25"/>
      <c r="L27" s="25"/>
      <c r="M27" s="26"/>
      <c r="N27" s="26"/>
      <c r="O27" s="29" t="str">
        <f t="shared" si="0"/>
        <v/>
      </c>
      <c r="P27" s="30" t="str">
        <f t="shared" si="3"/>
        <v/>
      </c>
      <c r="Q27" s="30" t="str">
        <f t="shared" si="4"/>
        <v/>
      </c>
      <c r="R27" s="30" t="str">
        <f t="shared" si="5"/>
        <v/>
      </c>
      <c r="S27" s="30" t="str">
        <f t="shared" si="6"/>
        <v/>
      </c>
      <c r="T27" s="176"/>
      <c r="U27" s="176"/>
      <c r="V27" s="176"/>
    </row>
    <row r="28" spans="1:22" ht="20.100000000000001" customHeight="1" x14ac:dyDescent="0.2">
      <c r="A28" s="22">
        <v>26</v>
      </c>
      <c r="B28" s="23" t="str">
        <f t="shared" si="1"/>
        <v/>
      </c>
      <c r="C28" s="23" t="str">
        <f t="shared" si="2"/>
        <v/>
      </c>
      <c r="D28" s="24"/>
      <c r="E28" s="25"/>
      <c r="F28" s="26"/>
      <c r="G28" s="27"/>
      <c r="H28" s="26"/>
      <c r="I28" s="25"/>
      <c r="J28" s="25"/>
      <c r="K28" s="25"/>
      <c r="L28" s="25"/>
      <c r="M28" s="26"/>
      <c r="N28" s="26"/>
      <c r="O28" s="29" t="str">
        <f t="shared" si="0"/>
        <v/>
      </c>
      <c r="P28" s="30" t="str">
        <f t="shared" si="3"/>
        <v/>
      </c>
      <c r="Q28" s="30" t="str">
        <f t="shared" si="4"/>
        <v/>
      </c>
      <c r="R28" s="30" t="str">
        <f t="shared" si="5"/>
        <v/>
      </c>
      <c r="S28" s="30" t="str">
        <f t="shared" si="6"/>
        <v/>
      </c>
      <c r="T28" s="176"/>
      <c r="U28" s="176"/>
      <c r="V28" s="176"/>
    </row>
    <row r="29" spans="1:22" ht="20.100000000000001" customHeight="1" x14ac:dyDescent="0.2">
      <c r="A29" s="22">
        <v>27</v>
      </c>
      <c r="B29" s="23" t="str">
        <f t="shared" si="1"/>
        <v/>
      </c>
      <c r="C29" s="23" t="str">
        <f t="shared" si="2"/>
        <v/>
      </c>
      <c r="D29" s="24"/>
      <c r="E29" s="25"/>
      <c r="F29" s="26"/>
      <c r="G29" s="27"/>
      <c r="H29" s="26"/>
      <c r="I29" s="25"/>
      <c r="J29" s="25"/>
      <c r="K29" s="25"/>
      <c r="L29" s="25"/>
      <c r="M29" s="26"/>
      <c r="N29" s="26"/>
      <c r="O29" s="29" t="str">
        <f t="shared" si="0"/>
        <v/>
      </c>
      <c r="P29" s="30" t="str">
        <f t="shared" si="3"/>
        <v/>
      </c>
      <c r="Q29" s="30" t="str">
        <f t="shared" si="4"/>
        <v/>
      </c>
      <c r="R29" s="30" t="str">
        <f t="shared" si="5"/>
        <v/>
      </c>
      <c r="S29" s="30" t="str">
        <f t="shared" si="6"/>
        <v/>
      </c>
      <c r="T29" s="176"/>
      <c r="U29" s="176"/>
      <c r="V29" s="176"/>
    </row>
    <row r="30" spans="1:22" ht="20.100000000000001" customHeight="1" x14ac:dyDescent="0.2">
      <c r="A30" s="22">
        <v>28</v>
      </c>
      <c r="B30" s="23" t="str">
        <f t="shared" si="1"/>
        <v/>
      </c>
      <c r="C30" s="23" t="str">
        <f t="shared" si="2"/>
        <v/>
      </c>
      <c r="D30" s="24"/>
      <c r="E30" s="25"/>
      <c r="F30" s="26"/>
      <c r="G30" s="27"/>
      <c r="H30" s="26"/>
      <c r="I30" s="25"/>
      <c r="J30" s="25"/>
      <c r="K30" s="25"/>
      <c r="L30" s="25"/>
      <c r="M30" s="26"/>
      <c r="N30" s="26"/>
      <c r="O30" s="29" t="str">
        <f t="shared" si="0"/>
        <v/>
      </c>
      <c r="P30" s="30" t="str">
        <f t="shared" si="3"/>
        <v/>
      </c>
      <c r="Q30" s="30" t="str">
        <f t="shared" si="4"/>
        <v/>
      </c>
      <c r="R30" s="30" t="str">
        <f t="shared" si="5"/>
        <v/>
      </c>
      <c r="S30" s="30" t="str">
        <f t="shared" si="6"/>
        <v/>
      </c>
      <c r="T30" s="176"/>
      <c r="U30" s="176"/>
      <c r="V30" s="176"/>
    </row>
    <row r="31" spans="1:22" ht="20.100000000000001" customHeight="1" x14ac:dyDescent="0.2">
      <c r="A31" s="22">
        <v>29</v>
      </c>
      <c r="B31" s="23" t="str">
        <f t="shared" si="1"/>
        <v/>
      </c>
      <c r="C31" s="23" t="str">
        <f t="shared" si="2"/>
        <v/>
      </c>
      <c r="D31" s="24"/>
      <c r="E31" s="25"/>
      <c r="F31" s="26"/>
      <c r="G31" s="27"/>
      <c r="H31" s="26"/>
      <c r="I31" s="25"/>
      <c r="J31" s="25"/>
      <c r="K31" s="25"/>
      <c r="L31" s="25"/>
      <c r="M31" s="26"/>
      <c r="N31" s="26"/>
      <c r="O31" s="29" t="str">
        <f t="shared" si="0"/>
        <v/>
      </c>
      <c r="P31" s="30" t="str">
        <f t="shared" si="3"/>
        <v/>
      </c>
      <c r="Q31" s="30" t="str">
        <f t="shared" si="4"/>
        <v/>
      </c>
      <c r="R31" s="30" t="str">
        <f t="shared" si="5"/>
        <v/>
      </c>
      <c r="S31" s="30" t="str">
        <f t="shared" si="6"/>
        <v/>
      </c>
      <c r="T31" s="176"/>
      <c r="U31" s="176"/>
      <c r="V31" s="176"/>
    </row>
    <row r="32" spans="1:22" ht="20.100000000000001" customHeight="1" x14ac:dyDescent="0.2">
      <c r="A32" s="22">
        <v>30</v>
      </c>
      <c r="B32" s="23" t="str">
        <f t="shared" si="1"/>
        <v/>
      </c>
      <c r="C32" s="23" t="str">
        <f t="shared" si="2"/>
        <v/>
      </c>
      <c r="D32" s="24"/>
      <c r="E32" s="25"/>
      <c r="F32" s="26"/>
      <c r="G32" s="27"/>
      <c r="H32" s="26"/>
      <c r="I32" s="25"/>
      <c r="J32" s="25"/>
      <c r="K32" s="25"/>
      <c r="L32" s="25"/>
      <c r="M32" s="26"/>
      <c r="N32" s="26"/>
      <c r="O32" s="29" t="str">
        <f t="shared" si="0"/>
        <v/>
      </c>
      <c r="P32" s="30" t="str">
        <f t="shared" si="3"/>
        <v/>
      </c>
      <c r="Q32" s="30" t="str">
        <f t="shared" si="4"/>
        <v/>
      </c>
      <c r="R32" s="30" t="str">
        <f t="shared" si="5"/>
        <v/>
      </c>
      <c r="S32" s="30" t="str">
        <f t="shared" si="6"/>
        <v/>
      </c>
      <c r="T32" s="176"/>
      <c r="U32" s="176"/>
      <c r="V32" s="176"/>
    </row>
    <row r="33" spans="1:22" ht="20.100000000000001" customHeight="1" x14ac:dyDescent="0.2">
      <c r="A33" s="22">
        <v>31</v>
      </c>
      <c r="B33" s="23" t="str">
        <f t="shared" si="1"/>
        <v/>
      </c>
      <c r="C33" s="23" t="str">
        <f t="shared" si="2"/>
        <v/>
      </c>
      <c r="D33" s="24"/>
      <c r="E33" s="25"/>
      <c r="F33" s="26"/>
      <c r="G33" s="27"/>
      <c r="H33" s="26"/>
      <c r="I33" s="25"/>
      <c r="J33" s="25"/>
      <c r="K33" s="25"/>
      <c r="L33" s="25"/>
      <c r="M33" s="26"/>
      <c r="N33" s="26"/>
      <c r="O33" s="29" t="str">
        <f t="shared" si="0"/>
        <v/>
      </c>
      <c r="P33" s="30" t="str">
        <f t="shared" si="3"/>
        <v/>
      </c>
      <c r="Q33" s="30" t="str">
        <f t="shared" si="4"/>
        <v/>
      </c>
      <c r="R33" s="30" t="str">
        <f t="shared" si="5"/>
        <v/>
      </c>
      <c r="S33" s="30" t="str">
        <f t="shared" si="6"/>
        <v/>
      </c>
      <c r="T33" s="176"/>
      <c r="U33" s="176"/>
      <c r="V33" s="176"/>
    </row>
    <row r="34" spans="1:22" ht="20.100000000000001" customHeight="1" x14ac:dyDescent="0.2">
      <c r="A34" s="22">
        <v>32</v>
      </c>
      <c r="B34" s="23" t="str">
        <f t="shared" si="1"/>
        <v/>
      </c>
      <c r="C34" s="23" t="str">
        <f t="shared" si="2"/>
        <v/>
      </c>
      <c r="D34" s="24"/>
      <c r="E34" s="25"/>
      <c r="F34" s="26"/>
      <c r="G34" s="27"/>
      <c r="H34" s="26"/>
      <c r="I34" s="25"/>
      <c r="J34" s="25"/>
      <c r="K34" s="25"/>
      <c r="L34" s="25"/>
      <c r="M34" s="26"/>
      <c r="N34" s="26"/>
      <c r="O34" s="29" t="str">
        <f t="shared" si="0"/>
        <v/>
      </c>
      <c r="P34" s="30" t="str">
        <f t="shared" si="3"/>
        <v/>
      </c>
      <c r="Q34" s="30" t="str">
        <f t="shared" si="4"/>
        <v/>
      </c>
      <c r="R34" s="30" t="str">
        <f t="shared" si="5"/>
        <v/>
      </c>
      <c r="S34" s="30" t="str">
        <f t="shared" si="6"/>
        <v/>
      </c>
      <c r="T34" s="176"/>
      <c r="U34" s="176"/>
      <c r="V34" s="176"/>
    </row>
    <row r="35" spans="1:22" ht="20.100000000000001" customHeight="1" x14ac:dyDescent="0.2">
      <c r="A35" s="22">
        <v>33</v>
      </c>
      <c r="B35" s="23" t="str">
        <f t="shared" si="1"/>
        <v/>
      </c>
      <c r="C35" s="23" t="str">
        <f t="shared" si="2"/>
        <v/>
      </c>
      <c r="D35" s="24"/>
      <c r="E35" s="25"/>
      <c r="F35" s="26"/>
      <c r="G35" s="27"/>
      <c r="H35" s="26"/>
      <c r="I35" s="25"/>
      <c r="J35" s="25"/>
      <c r="K35" s="25"/>
      <c r="L35" s="25"/>
      <c r="M35" s="26"/>
      <c r="N35" s="26"/>
      <c r="O35" s="29" t="str">
        <f t="shared" si="0"/>
        <v/>
      </c>
      <c r="P35" s="30" t="str">
        <f t="shared" si="3"/>
        <v/>
      </c>
      <c r="Q35" s="30" t="str">
        <f t="shared" si="4"/>
        <v/>
      </c>
      <c r="R35" s="30" t="str">
        <f t="shared" si="5"/>
        <v/>
      </c>
      <c r="S35" s="30" t="str">
        <f t="shared" si="6"/>
        <v/>
      </c>
      <c r="T35" s="176"/>
      <c r="U35" s="176"/>
      <c r="V35" s="176"/>
    </row>
    <row r="36" spans="1:22" ht="20.100000000000001" customHeight="1" x14ac:dyDescent="0.2">
      <c r="A36" s="22">
        <v>34</v>
      </c>
      <c r="B36" s="23" t="str">
        <f t="shared" si="1"/>
        <v/>
      </c>
      <c r="C36" s="23" t="str">
        <f t="shared" si="2"/>
        <v/>
      </c>
      <c r="D36" s="24"/>
      <c r="E36" s="25"/>
      <c r="F36" s="26"/>
      <c r="G36" s="27"/>
      <c r="H36" s="26"/>
      <c r="I36" s="25"/>
      <c r="J36" s="25"/>
      <c r="K36" s="25"/>
      <c r="L36" s="25"/>
      <c r="M36" s="26"/>
      <c r="N36" s="26"/>
      <c r="O36" s="29" t="str">
        <f t="shared" si="0"/>
        <v/>
      </c>
      <c r="P36" s="30" t="str">
        <f t="shared" si="3"/>
        <v/>
      </c>
      <c r="Q36" s="30" t="str">
        <f t="shared" si="4"/>
        <v/>
      </c>
      <c r="R36" s="30" t="str">
        <f t="shared" si="5"/>
        <v/>
      </c>
      <c r="S36" s="30" t="str">
        <f t="shared" si="6"/>
        <v/>
      </c>
      <c r="T36" s="176"/>
      <c r="U36" s="176"/>
      <c r="V36" s="176"/>
    </row>
    <row r="37" spans="1:22" ht="20.100000000000001" customHeight="1" x14ac:dyDescent="0.2">
      <c r="A37" s="22">
        <v>35</v>
      </c>
      <c r="B37" s="23" t="str">
        <f t="shared" si="1"/>
        <v/>
      </c>
      <c r="C37" s="23" t="str">
        <f t="shared" si="2"/>
        <v/>
      </c>
      <c r="D37" s="24"/>
      <c r="E37" s="25"/>
      <c r="F37" s="26"/>
      <c r="G37" s="27"/>
      <c r="H37" s="26"/>
      <c r="I37" s="25"/>
      <c r="J37" s="25"/>
      <c r="K37" s="25"/>
      <c r="L37" s="25"/>
      <c r="M37" s="26"/>
      <c r="N37" s="26"/>
      <c r="O37" s="29" t="str">
        <f t="shared" si="0"/>
        <v/>
      </c>
      <c r="P37" s="30" t="str">
        <f t="shared" si="3"/>
        <v/>
      </c>
      <c r="Q37" s="30" t="str">
        <f t="shared" si="4"/>
        <v/>
      </c>
      <c r="R37" s="30" t="str">
        <f t="shared" si="5"/>
        <v/>
      </c>
      <c r="S37" s="30" t="str">
        <f t="shared" si="6"/>
        <v/>
      </c>
      <c r="T37" s="176"/>
      <c r="U37" s="176"/>
      <c r="V37" s="176"/>
    </row>
    <row r="38" spans="1:22" ht="20.100000000000001" customHeight="1" x14ac:dyDescent="0.2">
      <c r="A38" s="22">
        <v>36</v>
      </c>
      <c r="B38" s="23" t="str">
        <f t="shared" si="1"/>
        <v/>
      </c>
      <c r="C38" s="23" t="str">
        <f t="shared" si="2"/>
        <v/>
      </c>
      <c r="D38" s="24"/>
      <c r="E38" s="25"/>
      <c r="F38" s="26"/>
      <c r="G38" s="27"/>
      <c r="H38" s="26"/>
      <c r="I38" s="25"/>
      <c r="J38" s="25"/>
      <c r="K38" s="25"/>
      <c r="L38" s="25"/>
      <c r="M38" s="26"/>
      <c r="N38" s="26"/>
      <c r="O38" s="29" t="str">
        <f t="shared" si="0"/>
        <v/>
      </c>
      <c r="P38" s="30" t="str">
        <f t="shared" si="3"/>
        <v/>
      </c>
      <c r="Q38" s="30" t="str">
        <f t="shared" si="4"/>
        <v/>
      </c>
      <c r="R38" s="30" t="str">
        <f t="shared" si="5"/>
        <v/>
      </c>
      <c r="S38" s="30" t="str">
        <f t="shared" si="6"/>
        <v/>
      </c>
      <c r="T38" s="176"/>
      <c r="U38" s="176"/>
      <c r="V38" s="176"/>
    </row>
    <row r="39" spans="1:22" ht="20.100000000000001" customHeight="1" x14ac:dyDescent="0.2">
      <c r="A39" s="22">
        <v>37</v>
      </c>
      <c r="B39" s="23" t="str">
        <f t="shared" si="1"/>
        <v/>
      </c>
      <c r="C39" s="23" t="str">
        <f t="shared" si="2"/>
        <v/>
      </c>
      <c r="D39" s="24"/>
      <c r="E39" s="25"/>
      <c r="F39" s="26"/>
      <c r="G39" s="27"/>
      <c r="H39" s="26"/>
      <c r="I39" s="25"/>
      <c r="J39" s="25"/>
      <c r="K39" s="25"/>
      <c r="L39" s="25"/>
      <c r="M39" s="26"/>
      <c r="N39" s="26"/>
      <c r="O39" s="29" t="str">
        <f t="shared" si="0"/>
        <v/>
      </c>
      <c r="P39" s="30" t="str">
        <f t="shared" si="3"/>
        <v/>
      </c>
      <c r="Q39" s="30" t="str">
        <f t="shared" si="4"/>
        <v/>
      </c>
      <c r="R39" s="30" t="str">
        <f t="shared" si="5"/>
        <v/>
      </c>
      <c r="S39" s="30" t="str">
        <f t="shared" si="6"/>
        <v/>
      </c>
      <c r="T39" s="176"/>
      <c r="U39" s="176"/>
      <c r="V39" s="176"/>
    </row>
    <row r="40" spans="1:22" ht="20.100000000000001" customHeight="1" x14ac:dyDescent="0.2">
      <c r="A40" s="22">
        <v>38</v>
      </c>
      <c r="B40" s="23" t="str">
        <f t="shared" si="1"/>
        <v/>
      </c>
      <c r="C40" s="23" t="str">
        <f t="shared" si="2"/>
        <v/>
      </c>
      <c r="D40" s="24"/>
      <c r="E40" s="25"/>
      <c r="F40" s="26"/>
      <c r="G40" s="27"/>
      <c r="H40" s="26"/>
      <c r="I40" s="25"/>
      <c r="J40" s="25"/>
      <c r="K40" s="25"/>
      <c r="L40" s="25"/>
      <c r="M40" s="26"/>
      <c r="N40" s="26"/>
      <c r="O40" s="29" t="str">
        <f t="shared" si="0"/>
        <v/>
      </c>
      <c r="P40" s="30" t="str">
        <f t="shared" si="3"/>
        <v/>
      </c>
      <c r="Q40" s="30" t="str">
        <f t="shared" si="4"/>
        <v/>
      </c>
      <c r="R40" s="30" t="str">
        <f t="shared" si="5"/>
        <v/>
      </c>
      <c r="S40" s="30" t="str">
        <f t="shared" si="6"/>
        <v/>
      </c>
      <c r="T40" s="176"/>
      <c r="U40" s="176"/>
      <c r="V40" s="176"/>
    </row>
    <row r="41" spans="1:22" ht="20.100000000000001" customHeight="1" x14ac:dyDescent="0.2">
      <c r="A41" s="22">
        <v>39</v>
      </c>
      <c r="B41" s="23" t="str">
        <f t="shared" si="1"/>
        <v/>
      </c>
      <c r="C41" s="23" t="str">
        <f t="shared" si="2"/>
        <v/>
      </c>
      <c r="D41" s="24"/>
      <c r="E41" s="25"/>
      <c r="F41" s="26"/>
      <c r="G41" s="27"/>
      <c r="H41" s="26"/>
      <c r="I41" s="25"/>
      <c r="J41" s="25"/>
      <c r="K41" s="25"/>
      <c r="L41" s="25"/>
      <c r="M41" s="26"/>
      <c r="N41" s="26"/>
      <c r="O41" s="29" t="str">
        <f t="shared" si="0"/>
        <v/>
      </c>
      <c r="P41" s="30" t="str">
        <f t="shared" si="3"/>
        <v/>
      </c>
      <c r="Q41" s="30" t="str">
        <f t="shared" si="4"/>
        <v/>
      </c>
      <c r="R41" s="30" t="str">
        <f t="shared" si="5"/>
        <v/>
      </c>
      <c r="S41" s="30" t="str">
        <f t="shared" si="6"/>
        <v/>
      </c>
      <c r="T41" s="176"/>
      <c r="U41" s="176"/>
      <c r="V41" s="176"/>
    </row>
    <row r="42" spans="1:22" ht="20.100000000000001" customHeight="1" x14ac:dyDescent="0.2">
      <c r="A42" s="22">
        <v>40</v>
      </c>
      <c r="B42" s="23" t="str">
        <f t="shared" si="1"/>
        <v/>
      </c>
      <c r="C42" s="23" t="str">
        <f t="shared" si="2"/>
        <v/>
      </c>
      <c r="D42" s="24"/>
      <c r="E42" s="25"/>
      <c r="F42" s="26"/>
      <c r="G42" s="27"/>
      <c r="H42" s="26"/>
      <c r="I42" s="25"/>
      <c r="J42" s="25"/>
      <c r="K42" s="25"/>
      <c r="L42" s="25"/>
      <c r="M42" s="26"/>
      <c r="N42" s="26"/>
      <c r="O42" s="29" t="str">
        <f t="shared" si="0"/>
        <v/>
      </c>
      <c r="P42" s="30" t="str">
        <f t="shared" si="3"/>
        <v/>
      </c>
      <c r="Q42" s="30" t="str">
        <f t="shared" si="4"/>
        <v/>
      </c>
      <c r="R42" s="30" t="str">
        <f t="shared" si="5"/>
        <v/>
      </c>
      <c r="S42" s="30" t="str">
        <f t="shared" si="6"/>
        <v/>
      </c>
      <c r="T42" s="176"/>
      <c r="U42" s="176"/>
      <c r="V42" s="176"/>
    </row>
    <row r="43" spans="1:22" ht="20.100000000000001" customHeight="1" x14ac:dyDescent="0.2">
      <c r="A43" s="22">
        <v>41</v>
      </c>
      <c r="B43" s="23" t="str">
        <f t="shared" si="1"/>
        <v/>
      </c>
      <c r="C43" s="23" t="str">
        <f t="shared" si="2"/>
        <v/>
      </c>
      <c r="D43" s="24"/>
      <c r="E43" s="25"/>
      <c r="F43" s="26"/>
      <c r="G43" s="27"/>
      <c r="H43" s="26"/>
      <c r="I43" s="25"/>
      <c r="J43" s="25"/>
      <c r="K43" s="25"/>
      <c r="L43" s="25"/>
      <c r="M43" s="26"/>
      <c r="N43" s="26"/>
      <c r="O43" s="29" t="str">
        <f t="shared" si="0"/>
        <v/>
      </c>
      <c r="P43" s="30" t="str">
        <f t="shared" si="3"/>
        <v/>
      </c>
      <c r="Q43" s="30" t="str">
        <f t="shared" si="4"/>
        <v/>
      </c>
      <c r="R43" s="30" t="str">
        <f t="shared" si="5"/>
        <v/>
      </c>
      <c r="S43" s="30" t="str">
        <f t="shared" si="6"/>
        <v/>
      </c>
      <c r="T43" s="176"/>
      <c r="U43" s="176"/>
      <c r="V43" s="176"/>
    </row>
    <row r="44" spans="1:22" ht="20.100000000000001" customHeight="1" x14ac:dyDescent="0.2">
      <c r="A44" s="22">
        <v>42</v>
      </c>
      <c r="B44" s="23" t="str">
        <f t="shared" si="1"/>
        <v/>
      </c>
      <c r="C44" s="23" t="str">
        <f t="shared" si="2"/>
        <v/>
      </c>
      <c r="D44" s="24"/>
      <c r="E44" s="25"/>
      <c r="F44" s="26"/>
      <c r="G44" s="27"/>
      <c r="H44" s="26"/>
      <c r="I44" s="25"/>
      <c r="J44" s="25"/>
      <c r="K44" s="25"/>
      <c r="L44" s="25"/>
      <c r="M44" s="26"/>
      <c r="N44" s="26"/>
      <c r="O44" s="29" t="str">
        <f t="shared" si="0"/>
        <v/>
      </c>
      <c r="P44" s="30" t="str">
        <f t="shared" si="3"/>
        <v/>
      </c>
      <c r="Q44" s="30" t="str">
        <f t="shared" si="4"/>
        <v/>
      </c>
      <c r="R44" s="30" t="str">
        <f t="shared" si="5"/>
        <v/>
      </c>
      <c r="S44" s="30" t="str">
        <f t="shared" si="6"/>
        <v/>
      </c>
      <c r="T44" s="176"/>
      <c r="U44" s="176"/>
      <c r="V44" s="176"/>
    </row>
    <row r="45" spans="1:22" ht="20.100000000000001" customHeight="1" x14ac:dyDescent="0.2">
      <c r="A45" s="22">
        <v>43</v>
      </c>
      <c r="B45" s="23" t="str">
        <f t="shared" si="1"/>
        <v/>
      </c>
      <c r="C45" s="23" t="str">
        <f t="shared" si="2"/>
        <v/>
      </c>
      <c r="D45" s="24"/>
      <c r="E45" s="25"/>
      <c r="F45" s="26"/>
      <c r="G45" s="27"/>
      <c r="H45" s="26"/>
      <c r="I45" s="25"/>
      <c r="J45" s="25"/>
      <c r="K45" s="25"/>
      <c r="L45" s="25"/>
      <c r="M45" s="26"/>
      <c r="N45" s="26"/>
      <c r="O45" s="29" t="str">
        <f t="shared" si="0"/>
        <v/>
      </c>
      <c r="P45" s="30" t="str">
        <f t="shared" si="3"/>
        <v/>
      </c>
      <c r="Q45" s="30" t="str">
        <f t="shared" si="4"/>
        <v/>
      </c>
      <c r="R45" s="30" t="str">
        <f t="shared" si="5"/>
        <v/>
      </c>
      <c r="S45" s="30" t="str">
        <f t="shared" si="6"/>
        <v/>
      </c>
      <c r="T45" s="176"/>
      <c r="U45" s="176"/>
      <c r="V45" s="176"/>
    </row>
    <row r="46" spans="1:22" ht="20.100000000000001" customHeight="1" x14ac:dyDescent="0.2">
      <c r="A46" s="22">
        <v>44</v>
      </c>
      <c r="B46" s="23" t="str">
        <f t="shared" si="1"/>
        <v/>
      </c>
      <c r="C46" s="23" t="str">
        <f t="shared" si="2"/>
        <v/>
      </c>
      <c r="D46" s="24"/>
      <c r="E46" s="25"/>
      <c r="F46" s="26"/>
      <c r="G46" s="27"/>
      <c r="H46" s="26"/>
      <c r="I46" s="25"/>
      <c r="J46" s="25"/>
      <c r="K46" s="25"/>
      <c r="L46" s="25"/>
      <c r="M46" s="26"/>
      <c r="N46" s="26"/>
      <c r="O46" s="29" t="str">
        <f t="shared" si="0"/>
        <v/>
      </c>
      <c r="P46" s="30" t="str">
        <f t="shared" si="3"/>
        <v/>
      </c>
      <c r="Q46" s="30" t="str">
        <f t="shared" si="4"/>
        <v/>
      </c>
      <c r="R46" s="30" t="str">
        <f t="shared" si="5"/>
        <v/>
      </c>
      <c r="S46" s="30" t="str">
        <f t="shared" si="6"/>
        <v/>
      </c>
      <c r="T46" s="176"/>
      <c r="U46" s="176"/>
      <c r="V46" s="176"/>
    </row>
    <row r="47" spans="1:22" ht="20.100000000000001" customHeight="1" x14ac:dyDescent="0.2">
      <c r="A47" s="22">
        <v>45</v>
      </c>
      <c r="B47" s="23" t="str">
        <f t="shared" si="1"/>
        <v/>
      </c>
      <c r="C47" s="23" t="str">
        <f t="shared" si="2"/>
        <v/>
      </c>
      <c r="D47" s="24"/>
      <c r="E47" s="25"/>
      <c r="F47" s="26"/>
      <c r="G47" s="27"/>
      <c r="H47" s="26"/>
      <c r="I47" s="25"/>
      <c r="J47" s="25"/>
      <c r="K47" s="25"/>
      <c r="L47" s="25"/>
      <c r="M47" s="26"/>
      <c r="N47" s="26"/>
      <c r="O47" s="29" t="str">
        <f t="shared" si="0"/>
        <v/>
      </c>
      <c r="P47" s="30" t="str">
        <f t="shared" si="3"/>
        <v/>
      </c>
      <c r="Q47" s="30" t="str">
        <f t="shared" si="4"/>
        <v/>
      </c>
      <c r="R47" s="30" t="str">
        <f t="shared" si="5"/>
        <v/>
      </c>
      <c r="S47" s="30" t="str">
        <f t="shared" si="6"/>
        <v/>
      </c>
      <c r="T47" s="176"/>
      <c r="U47" s="176"/>
      <c r="V47" s="176"/>
    </row>
    <row r="48" spans="1:22" ht="20.100000000000001" customHeight="1" x14ac:dyDescent="0.2">
      <c r="A48" s="22">
        <v>46</v>
      </c>
      <c r="B48" s="23" t="str">
        <f t="shared" si="1"/>
        <v/>
      </c>
      <c r="C48" s="23" t="str">
        <f t="shared" si="2"/>
        <v/>
      </c>
      <c r="D48" s="24"/>
      <c r="E48" s="25"/>
      <c r="F48" s="26"/>
      <c r="G48" s="27"/>
      <c r="H48" s="26"/>
      <c r="I48" s="25"/>
      <c r="J48" s="25"/>
      <c r="K48" s="25"/>
      <c r="L48" s="25"/>
      <c r="M48" s="26"/>
      <c r="N48" s="26"/>
      <c r="O48" s="29" t="str">
        <f t="shared" si="0"/>
        <v/>
      </c>
      <c r="P48" s="30" t="str">
        <f t="shared" si="3"/>
        <v/>
      </c>
      <c r="Q48" s="30" t="str">
        <f t="shared" si="4"/>
        <v/>
      </c>
      <c r="R48" s="30" t="str">
        <f t="shared" si="5"/>
        <v/>
      </c>
      <c r="S48" s="30" t="str">
        <f t="shared" si="6"/>
        <v/>
      </c>
      <c r="T48" s="176"/>
      <c r="U48" s="176"/>
      <c r="V48" s="176"/>
    </row>
    <row r="49" spans="1:22" ht="20.100000000000001" customHeight="1" x14ac:dyDescent="0.2">
      <c r="A49" s="22">
        <v>47</v>
      </c>
      <c r="B49" s="23" t="str">
        <f t="shared" si="1"/>
        <v/>
      </c>
      <c r="C49" s="23" t="str">
        <f t="shared" si="2"/>
        <v/>
      </c>
      <c r="D49" s="24"/>
      <c r="E49" s="25"/>
      <c r="F49" s="26"/>
      <c r="G49" s="27"/>
      <c r="H49" s="26"/>
      <c r="I49" s="25"/>
      <c r="J49" s="25"/>
      <c r="K49" s="25"/>
      <c r="L49" s="25"/>
      <c r="M49" s="26"/>
      <c r="N49" s="26"/>
      <c r="O49" s="29" t="str">
        <f t="shared" si="0"/>
        <v/>
      </c>
      <c r="P49" s="30" t="str">
        <f t="shared" si="3"/>
        <v/>
      </c>
      <c r="Q49" s="30" t="str">
        <f t="shared" si="4"/>
        <v/>
      </c>
      <c r="R49" s="30" t="str">
        <f t="shared" si="5"/>
        <v/>
      </c>
      <c r="S49" s="30" t="str">
        <f t="shared" si="6"/>
        <v/>
      </c>
      <c r="T49" s="176"/>
      <c r="U49" s="176"/>
      <c r="V49" s="176"/>
    </row>
    <row r="50" spans="1:22" ht="20.100000000000001" customHeight="1" x14ac:dyDescent="0.2">
      <c r="A50" s="22">
        <v>48</v>
      </c>
      <c r="B50" s="23" t="str">
        <f t="shared" si="1"/>
        <v/>
      </c>
      <c r="C50" s="23" t="str">
        <f t="shared" si="2"/>
        <v/>
      </c>
      <c r="D50" s="24"/>
      <c r="E50" s="25"/>
      <c r="F50" s="26"/>
      <c r="G50" s="27"/>
      <c r="H50" s="26"/>
      <c r="I50" s="25"/>
      <c r="J50" s="25"/>
      <c r="K50" s="25"/>
      <c r="L50" s="25"/>
      <c r="M50" s="26"/>
      <c r="N50" s="26"/>
      <c r="O50" s="29" t="str">
        <f t="shared" si="0"/>
        <v/>
      </c>
      <c r="P50" s="30" t="str">
        <f t="shared" si="3"/>
        <v/>
      </c>
      <c r="Q50" s="30" t="str">
        <f t="shared" si="4"/>
        <v/>
      </c>
      <c r="R50" s="30" t="str">
        <f t="shared" si="5"/>
        <v/>
      </c>
      <c r="S50" s="30" t="str">
        <f t="shared" si="6"/>
        <v/>
      </c>
      <c r="T50" s="176"/>
      <c r="U50" s="176"/>
      <c r="V50" s="176"/>
    </row>
    <row r="51" spans="1:22" ht="20.100000000000001" customHeight="1" x14ac:dyDescent="0.2">
      <c r="A51" s="22">
        <v>49</v>
      </c>
      <c r="B51" s="23" t="str">
        <f t="shared" si="1"/>
        <v/>
      </c>
      <c r="C51" s="23" t="str">
        <f t="shared" si="2"/>
        <v/>
      </c>
      <c r="D51" s="24"/>
      <c r="E51" s="25"/>
      <c r="F51" s="26"/>
      <c r="G51" s="27"/>
      <c r="H51" s="26"/>
      <c r="I51" s="25"/>
      <c r="J51" s="25"/>
      <c r="K51" s="25"/>
      <c r="L51" s="25"/>
      <c r="M51" s="26"/>
      <c r="N51" s="26"/>
      <c r="O51" s="29" t="str">
        <f t="shared" si="0"/>
        <v/>
      </c>
      <c r="P51" s="30" t="str">
        <f t="shared" si="3"/>
        <v/>
      </c>
      <c r="Q51" s="30" t="str">
        <f t="shared" si="4"/>
        <v/>
      </c>
      <c r="R51" s="30" t="str">
        <f t="shared" si="5"/>
        <v/>
      </c>
      <c r="S51" s="30" t="str">
        <f t="shared" si="6"/>
        <v/>
      </c>
      <c r="T51" s="176"/>
      <c r="U51" s="176"/>
      <c r="V51" s="176"/>
    </row>
    <row r="52" spans="1:22" ht="20.100000000000001" customHeight="1" x14ac:dyDescent="0.2">
      <c r="A52" s="22">
        <v>50</v>
      </c>
      <c r="B52" s="23" t="str">
        <f t="shared" si="1"/>
        <v/>
      </c>
      <c r="C52" s="23" t="str">
        <f t="shared" si="2"/>
        <v/>
      </c>
      <c r="D52" s="24"/>
      <c r="E52" s="25"/>
      <c r="F52" s="26"/>
      <c r="G52" s="27"/>
      <c r="H52" s="26"/>
      <c r="I52" s="25"/>
      <c r="J52" s="25"/>
      <c r="K52" s="25"/>
      <c r="L52" s="25"/>
      <c r="M52" s="26"/>
      <c r="N52" s="26"/>
      <c r="O52" s="29" t="str">
        <f t="shared" si="0"/>
        <v/>
      </c>
      <c r="P52" s="30" t="str">
        <f t="shared" si="3"/>
        <v/>
      </c>
      <c r="Q52" s="30" t="str">
        <f t="shared" si="4"/>
        <v/>
      </c>
      <c r="R52" s="30" t="str">
        <f t="shared" si="5"/>
        <v/>
      </c>
      <c r="S52" s="30" t="str">
        <f t="shared" si="6"/>
        <v/>
      </c>
      <c r="T52" s="176"/>
      <c r="U52" s="176"/>
      <c r="V52" s="176"/>
    </row>
    <row r="53" spans="1:22" ht="20.100000000000001" customHeight="1" x14ac:dyDescent="0.2">
      <c r="A53" s="22">
        <v>51</v>
      </c>
      <c r="B53" s="23" t="str">
        <f t="shared" si="1"/>
        <v/>
      </c>
      <c r="C53" s="23" t="str">
        <f t="shared" si="2"/>
        <v/>
      </c>
      <c r="D53" s="24"/>
      <c r="E53" s="25"/>
      <c r="F53" s="26"/>
      <c r="G53" s="27"/>
      <c r="H53" s="26"/>
      <c r="I53" s="25"/>
      <c r="J53" s="25"/>
      <c r="K53" s="25"/>
      <c r="L53" s="25"/>
      <c r="M53" s="26"/>
      <c r="N53" s="26"/>
      <c r="O53" s="29" t="str">
        <f t="shared" si="0"/>
        <v/>
      </c>
      <c r="P53" s="30" t="str">
        <f t="shared" si="3"/>
        <v/>
      </c>
      <c r="Q53" s="30" t="str">
        <f t="shared" si="4"/>
        <v/>
      </c>
      <c r="R53" s="30" t="str">
        <f t="shared" si="5"/>
        <v/>
      </c>
      <c r="S53" s="30" t="str">
        <f t="shared" si="6"/>
        <v/>
      </c>
      <c r="T53" s="176"/>
      <c r="U53" s="176"/>
      <c r="V53" s="176"/>
    </row>
    <row r="54" spans="1:22" ht="20.100000000000001" customHeight="1" x14ac:dyDescent="0.2">
      <c r="A54" s="22">
        <v>52</v>
      </c>
      <c r="B54" s="23" t="str">
        <f t="shared" si="1"/>
        <v/>
      </c>
      <c r="C54" s="23" t="str">
        <f t="shared" si="2"/>
        <v/>
      </c>
      <c r="D54" s="24"/>
      <c r="E54" s="25"/>
      <c r="F54" s="26"/>
      <c r="G54" s="27"/>
      <c r="H54" s="26"/>
      <c r="I54" s="25"/>
      <c r="J54" s="25"/>
      <c r="K54" s="25"/>
      <c r="L54" s="25"/>
      <c r="M54" s="26"/>
      <c r="N54" s="26"/>
      <c r="O54" s="29" t="str">
        <f t="shared" si="0"/>
        <v/>
      </c>
      <c r="P54" s="30" t="str">
        <f t="shared" si="3"/>
        <v/>
      </c>
      <c r="Q54" s="30" t="str">
        <f t="shared" si="4"/>
        <v/>
      </c>
      <c r="R54" s="30" t="str">
        <f t="shared" si="5"/>
        <v/>
      </c>
      <c r="S54" s="30" t="str">
        <f t="shared" si="6"/>
        <v/>
      </c>
      <c r="T54" s="176"/>
      <c r="U54" s="176"/>
      <c r="V54" s="176"/>
    </row>
    <row r="55" spans="1:22" ht="20.100000000000001" customHeight="1" x14ac:dyDescent="0.2">
      <c r="A55" s="22">
        <v>53</v>
      </c>
      <c r="B55" s="23" t="str">
        <f t="shared" si="1"/>
        <v/>
      </c>
      <c r="C55" s="23" t="str">
        <f t="shared" si="2"/>
        <v/>
      </c>
      <c r="D55" s="24"/>
      <c r="E55" s="25"/>
      <c r="F55" s="26"/>
      <c r="G55" s="27"/>
      <c r="H55" s="26"/>
      <c r="I55" s="25"/>
      <c r="J55" s="25"/>
      <c r="K55" s="25"/>
      <c r="L55" s="25"/>
      <c r="M55" s="26"/>
      <c r="N55" s="26"/>
      <c r="O55" s="29" t="str">
        <f t="shared" si="0"/>
        <v/>
      </c>
      <c r="P55" s="30" t="str">
        <f t="shared" si="3"/>
        <v/>
      </c>
      <c r="Q55" s="30" t="str">
        <f t="shared" si="4"/>
        <v/>
      </c>
      <c r="R55" s="30" t="str">
        <f t="shared" si="5"/>
        <v/>
      </c>
      <c r="S55" s="30" t="str">
        <f t="shared" si="6"/>
        <v/>
      </c>
      <c r="T55" s="176"/>
      <c r="U55" s="176"/>
      <c r="V55" s="176"/>
    </row>
    <row r="56" spans="1:22" ht="20.100000000000001" customHeight="1" x14ac:dyDescent="0.2">
      <c r="A56" s="22">
        <v>54</v>
      </c>
      <c r="B56" s="23" t="str">
        <f t="shared" si="1"/>
        <v/>
      </c>
      <c r="C56" s="23" t="str">
        <f t="shared" si="2"/>
        <v/>
      </c>
      <c r="D56" s="24"/>
      <c r="E56" s="25"/>
      <c r="F56" s="26"/>
      <c r="G56" s="27"/>
      <c r="H56" s="26"/>
      <c r="I56" s="25"/>
      <c r="J56" s="25"/>
      <c r="K56" s="25"/>
      <c r="L56" s="25"/>
      <c r="M56" s="26"/>
      <c r="N56" s="26"/>
      <c r="O56" s="29" t="str">
        <f t="shared" si="0"/>
        <v/>
      </c>
      <c r="P56" s="30" t="str">
        <f t="shared" si="3"/>
        <v/>
      </c>
      <c r="Q56" s="30" t="str">
        <f t="shared" si="4"/>
        <v/>
      </c>
      <c r="R56" s="30" t="str">
        <f t="shared" si="5"/>
        <v/>
      </c>
      <c r="S56" s="30" t="str">
        <f t="shared" si="6"/>
        <v/>
      </c>
      <c r="T56" s="176"/>
      <c r="U56" s="176"/>
      <c r="V56" s="176"/>
    </row>
    <row r="57" spans="1:22" ht="20.100000000000001" customHeight="1" x14ac:dyDescent="0.2">
      <c r="A57" s="22">
        <v>55</v>
      </c>
      <c r="B57" s="23" t="str">
        <f t="shared" si="1"/>
        <v/>
      </c>
      <c r="C57" s="23" t="str">
        <f t="shared" si="2"/>
        <v/>
      </c>
      <c r="D57" s="24"/>
      <c r="E57" s="25"/>
      <c r="F57" s="26"/>
      <c r="G57" s="27"/>
      <c r="H57" s="26"/>
      <c r="I57" s="25"/>
      <c r="J57" s="25"/>
      <c r="K57" s="25"/>
      <c r="L57" s="25"/>
      <c r="M57" s="26"/>
      <c r="N57" s="26"/>
      <c r="O57" s="29" t="str">
        <f t="shared" si="0"/>
        <v/>
      </c>
      <c r="P57" s="30" t="str">
        <f t="shared" si="3"/>
        <v/>
      </c>
      <c r="Q57" s="30" t="str">
        <f t="shared" si="4"/>
        <v/>
      </c>
      <c r="R57" s="30" t="str">
        <f t="shared" si="5"/>
        <v/>
      </c>
      <c r="S57" s="30" t="str">
        <f t="shared" si="6"/>
        <v/>
      </c>
      <c r="T57" s="176"/>
      <c r="U57" s="176"/>
      <c r="V57" s="176"/>
    </row>
    <row r="58" spans="1:22" ht="20.100000000000001" customHeight="1" x14ac:dyDescent="0.2">
      <c r="A58" s="22">
        <v>56</v>
      </c>
      <c r="B58" s="23" t="str">
        <f t="shared" si="1"/>
        <v/>
      </c>
      <c r="C58" s="23" t="str">
        <f t="shared" si="2"/>
        <v/>
      </c>
      <c r="D58" s="24"/>
      <c r="E58" s="25"/>
      <c r="F58" s="26"/>
      <c r="G58" s="27"/>
      <c r="H58" s="26"/>
      <c r="I58" s="25"/>
      <c r="J58" s="25"/>
      <c r="K58" s="25"/>
      <c r="L58" s="25"/>
      <c r="M58" s="26"/>
      <c r="N58" s="26"/>
      <c r="O58" s="29" t="str">
        <f t="shared" si="0"/>
        <v/>
      </c>
      <c r="P58" s="30" t="str">
        <f t="shared" si="3"/>
        <v/>
      </c>
      <c r="Q58" s="30" t="str">
        <f t="shared" si="4"/>
        <v/>
      </c>
      <c r="R58" s="30" t="str">
        <f t="shared" si="5"/>
        <v/>
      </c>
      <c r="S58" s="30" t="str">
        <f t="shared" si="6"/>
        <v/>
      </c>
      <c r="T58" s="176"/>
      <c r="U58" s="176"/>
      <c r="V58" s="176"/>
    </row>
    <row r="59" spans="1:22" ht="20.100000000000001" customHeight="1" x14ac:dyDescent="0.2">
      <c r="A59" s="22">
        <v>57</v>
      </c>
      <c r="B59" s="23" t="str">
        <f t="shared" si="1"/>
        <v/>
      </c>
      <c r="C59" s="23" t="str">
        <f t="shared" si="2"/>
        <v/>
      </c>
      <c r="D59" s="24"/>
      <c r="E59" s="25"/>
      <c r="F59" s="26"/>
      <c r="G59" s="27"/>
      <c r="H59" s="26"/>
      <c r="I59" s="25"/>
      <c r="J59" s="25"/>
      <c r="K59" s="25"/>
      <c r="L59" s="25"/>
      <c r="M59" s="26"/>
      <c r="N59" s="26"/>
      <c r="O59" s="29" t="str">
        <f t="shared" si="0"/>
        <v/>
      </c>
      <c r="P59" s="30" t="str">
        <f t="shared" si="3"/>
        <v/>
      </c>
      <c r="Q59" s="30" t="str">
        <f t="shared" si="4"/>
        <v/>
      </c>
      <c r="R59" s="30" t="str">
        <f t="shared" si="5"/>
        <v/>
      </c>
      <c r="S59" s="30" t="str">
        <f t="shared" si="6"/>
        <v/>
      </c>
      <c r="T59" s="176"/>
      <c r="U59" s="176"/>
      <c r="V59" s="176"/>
    </row>
    <row r="60" spans="1:22" ht="20.100000000000001" customHeight="1" x14ac:dyDescent="0.2">
      <c r="A60" s="22">
        <v>58</v>
      </c>
      <c r="B60" s="23" t="str">
        <f t="shared" si="1"/>
        <v/>
      </c>
      <c r="C60" s="23" t="str">
        <f t="shared" si="2"/>
        <v/>
      </c>
      <c r="D60" s="24"/>
      <c r="E60" s="25"/>
      <c r="F60" s="26"/>
      <c r="G60" s="27"/>
      <c r="H60" s="26"/>
      <c r="I60" s="25"/>
      <c r="J60" s="25"/>
      <c r="K60" s="25"/>
      <c r="L60" s="25"/>
      <c r="M60" s="26"/>
      <c r="N60" s="26"/>
      <c r="O60" s="29" t="str">
        <f t="shared" si="0"/>
        <v/>
      </c>
      <c r="P60" s="30" t="str">
        <f t="shared" si="3"/>
        <v/>
      </c>
      <c r="Q60" s="30" t="str">
        <f t="shared" si="4"/>
        <v/>
      </c>
      <c r="R60" s="30" t="str">
        <f t="shared" si="5"/>
        <v/>
      </c>
      <c r="S60" s="30" t="str">
        <f t="shared" si="6"/>
        <v/>
      </c>
      <c r="T60" s="176"/>
      <c r="U60" s="176"/>
      <c r="V60" s="176"/>
    </row>
    <row r="61" spans="1:22" ht="20.100000000000001" customHeight="1" x14ac:dyDescent="0.2">
      <c r="A61" s="22">
        <v>59</v>
      </c>
      <c r="B61" s="23" t="str">
        <f t="shared" si="1"/>
        <v/>
      </c>
      <c r="C61" s="23" t="str">
        <f t="shared" si="2"/>
        <v/>
      </c>
      <c r="D61" s="24"/>
      <c r="E61" s="25"/>
      <c r="F61" s="26"/>
      <c r="G61" s="27"/>
      <c r="H61" s="26"/>
      <c r="I61" s="25"/>
      <c r="J61" s="25"/>
      <c r="K61" s="25"/>
      <c r="L61" s="25"/>
      <c r="M61" s="26"/>
      <c r="N61" s="26"/>
      <c r="O61" s="29" t="str">
        <f t="shared" si="0"/>
        <v/>
      </c>
      <c r="P61" s="30" t="str">
        <f t="shared" si="3"/>
        <v/>
      </c>
      <c r="Q61" s="30" t="str">
        <f t="shared" si="4"/>
        <v/>
      </c>
      <c r="R61" s="30" t="str">
        <f t="shared" si="5"/>
        <v/>
      </c>
      <c r="S61" s="30" t="str">
        <f t="shared" si="6"/>
        <v/>
      </c>
      <c r="T61" s="176"/>
      <c r="U61" s="176"/>
      <c r="V61" s="176"/>
    </row>
    <row r="62" spans="1:22" ht="20.100000000000001" customHeight="1" x14ac:dyDescent="0.2">
      <c r="A62" s="22">
        <v>60</v>
      </c>
      <c r="B62" s="23" t="str">
        <f t="shared" si="1"/>
        <v/>
      </c>
      <c r="C62" s="23" t="str">
        <f t="shared" si="2"/>
        <v/>
      </c>
      <c r="D62" s="24"/>
      <c r="E62" s="25"/>
      <c r="F62" s="26"/>
      <c r="G62" s="27"/>
      <c r="H62" s="26"/>
      <c r="I62" s="25"/>
      <c r="J62" s="25"/>
      <c r="K62" s="25"/>
      <c r="L62" s="25"/>
      <c r="M62" s="26"/>
      <c r="N62" s="26"/>
      <c r="O62" s="29" t="str">
        <f t="shared" si="0"/>
        <v/>
      </c>
      <c r="P62" s="30" t="str">
        <f t="shared" si="3"/>
        <v/>
      </c>
      <c r="Q62" s="30" t="str">
        <f t="shared" si="4"/>
        <v/>
      </c>
      <c r="R62" s="30" t="str">
        <f t="shared" si="5"/>
        <v/>
      </c>
      <c r="S62" s="30" t="str">
        <f t="shared" si="6"/>
        <v/>
      </c>
      <c r="T62" s="176"/>
      <c r="U62" s="176"/>
      <c r="V62" s="176"/>
    </row>
    <row r="63" spans="1:22" ht="20.100000000000001" customHeight="1" x14ac:dyDescent="0.2">
      <c r="A63" s="22">
        <v>61</v>
      </c>
      <c r="B63" s="23" t="str">
        <f t="shared" si="1"/>
        <v/>
      </c>
      <c r="C63" s="23" t="str">
        <f t="shared" si="2"/>
        <v/>
      </c>
      <c r="D63" s="24"/>
      <c r="E63" s="25"/>
      <c r="F63" s="26"/>
      <c r="G63" s="27"/>
      <c r="H63" s="26"/>
      <c r="I63" s="25"/>
      <c r="J63" s="25"/>
      <c r="K63" s="25"/>
      <c r="L63" s="25"/>
      <c r="M63" s="26"/>
      <c r="N63" s="26"/>
      <c r="O63" s="29" t="str">
        <f t="shared" si="0"/>
        <v/>
      </c>
      <c r="P63" s="30" t="str">
        <f t="shared" si="3"/>
        <v/>
      </c>
      <c r="Q63" s="30" t="str">
        <f t="shared" si="4"/>
        <v/>
      </c>
      <c r="R63" s="30" t="str">
        <f t="shared" si="5"/>
        <v/>
      </c>
      <c r="S63" s="30" t="str">
        <f t="shared" si="6"/>
        <v/>
      </c>
      <c r="T63" s="176"/>
      <c r="U63" s="176"/>
      <c r="V63" s="176"/>
    </row>
    <row r="64" spans="1:22" ht="20.100000000000001" customHeight="1" x14ac:dyDescent="0.2">
      <c r="A64" s="22">
        <v>62</v>
      </c>
      <c r="B64" s="23" t="str">
        <f t="shared" si="1"/>
        <v/>
      </c>
      <c r="C64" s="23" t="str">
        <f t="shared" si="2"/>
        <v/>
      </c>
      <c r="D64" s="24"/>
      <c r="E64" s="25"/>
      <c r="F64" s="26"/>
      <c r="G64" s="27"/>
      <c r="H64" s="26"/>
      <c r="I64" s="25"/>
      <c r="J64" s="25"/>
      <c r="K64" s="25"/>
      <c r="L64" s="25"/>
      <c r="M64" s="26"/>
      <c r="N64" s="26"/>
      <c r="O64" s="29" t="str">
        <f t="shared" si="0"/>
        <v/>
      </c>
      <c r="P64" s="30" t="str">
        <f t="shared" si="3"/>
        <v/>
      </c>
      <c r="Q64" s="30" t="str">
        <f t="shared" si="4"/>
        <v/>
      </c>
      <c r="R64" s="30" t="str">
        <f t="shared" si="5"/>
        <v/>
      </c>
      <c r="S64" s="30" t="str">
        <f t="shared" si="6"/>
        <v/>
      </c>
      <c r="T64" s="176"/>
      <c r="U64" s="176"/>
      <c r="V64" s="176"/>
    </row>
    <row r="65" spans="1:22" ht="20.100000000000001" customHeight="1" x14ac:dyDescent="0.2">
      <c r="A65" s="22">
        <v>63</v>
      </c>
      <c r="B65" s="23" t="str">
        <f t="shared" si="1"/>
        <v/>
      </c>
      <c r="C65" s="23" t="str">
        <f t="shared" si="2"/>
        <v/>
      </c>
      <c r="D65" s="24"/>
      <c r="E65" s="25"/>
      <c r="F65" s="26"/>
      <c r="G65" s="27"/>
      <c r="H65" s="26"/>
      <c r="I65" s="25"/>
      <c r="J65" s="25"/>
      <c r="K65" s="25"/>
      <c r="L65" s="25"/>
      <c r="M65" s="26"/>
      <c r="N65" s="26"/>
      <c r="O65" s="29" t="str">
        <f t="shared" si="0"/>
        <v/>
      </c>
      <c r="P65" s="30" t="str">
        <f t="shared" si="3"/>
        <v/>
      </c>
      <c r="Q65" s="30" t="str">
        <f t="shared" si="4"/>
        <v/>
      </c>
      <c r="R65" s="30" t="str">
        <f t="shared" si="5"/>
        <v/>
      </c>
      <c r="S65" s="30" t="str">
        <f t="shared" si="6"/>
        <v/>
      </c>
      <c r="T65" s="176"/>
      <c r="U65" s="176"/>
      <c r="V65" s="176"/>
    </row>
    <row r="66" spans="1:22" ht="20.100000000000001" customHeight="1" x14ac:dyDescent="0.2">
      <c r="A66" s="22">
        <v>64</v>
      </c>
      <c r="B66" s="23" t="str">
        <f t="shared" si="1"/>
        <v/>
      </c>
      <c r="C66" s="23" t="str">
        <f t="shared" si="2"/>
        <v/>
      </c>
      <c r="D66" s="24"/>
      <c r="E66" s="25"/>
      <c r="F66" s="26"/>
      <c r="G66" s="27"/>
      <c r="H66" s="26"/>
      <c r="I66" s="25"/>
      <c r="J66" s="25"/>
      <c r="K66" s="25"/>
      <c r="L66" s="25"/>
      <c r="M66" s="26"/>
      <c r="N66" s="26"/>
      <c r="O66" s="29" t="str">
        <f t="shared" si="0"/>
        <v/>
      </c>
      <c r="P66" s="30" t="str">
        <f t="shared" si="3"/>
        <v/>
      </c>
      <c r="Q66" s="30" t="str">
        <f t="shared" si="4"/>
        <v/>
      </c>
      <c r="R66" s="30" t="str">
        <f t="shared" si="5"/>
        <v/>
      </c>
      <c r="S66" s="30" t="str">
        <f t="shared" si="6"/>
        <v/>
      </c>
      <c r="T66" s="176"/>
      <c r="U66" s="176"/>
      <c r="V66" s="176"/>
    </row>
    <row r="67" spans="1:22" ht="20.100000000000001" customHeight="1" x14ac:dyDescent="0.2">
      <c r="A67" s="22">
        <v>65</v>
      </c>
      <c r="B67" s="23" t="str">
        <f t="shared" si="1"/>
        <v/>
      </c>
      <c r="C67" s="23" t="str">
        <f t="shared" si="2"/>
        <v/>
      </c>
      <c r="D67" s="24"/>
      <c r="E67" s="25"/>
      <c r="F67" s="26"/>
      <c r="G67" s="27"/>
      <c r="H67" s="26"/>
      <c r="I67" s="25"/>
      <c r="J67" s="25"/>
      <c r="K67" s="25"/>
      <c r="L67" s="25"/>
      <c r="M67" s="26"/>
      <c r="N67" s="26"/>
      <c r="O67" s="29" t="str">
        <f t="shared" ref="O67:O130" si="7">IF(G67&lt;&gt;"",1,"")</f>
        <v/>
      </c>
      <c r="P67" s="30" t="str">
        <f t="shared" si="3"/>
        <v/>
      </c>
      <c r="Q67" s="30" t="str">
        <f t="shared" si="4"/>
        <v/>
      </c>
      <c r="R67" s="30" t="str">
        <f t="shared" si="5"/>
        <v/>
      </c>
      <c r="S67" s="30" t="str">
        <f t="shared" si="6"/>
        <v/>
      </c>
      <c r="T67" s="176"/>
      <c r="U67" s="176"/>
      <c r="V67" s="176"/>
    </row>
    <row r="68" spans="1:22" ht="20.100000000000001" customHeight="1" x14ac:dyDescent="0.2">
      <c r="A68" s="22">
        <v>66</v>
      </c>
      <c r="B68" s="23" t="str">
        <f t="shared" ref="B68:B131" si="8">IF(D68&lt;&gt;"",YEAR(D68),"")</f>
        <v/>
      </c>
      <c r="C68" s="23" t="str">
        <f t="shared" ref="C68:C131" si="9">IF(D68&lt;&gt;"",MONTH(D68),"")</f>
        <v/>
      </c>
      <c r="D68" s="24"/>
      <c r="E68" s="25"/>
      <c r="F68" s="26"/>
      <c r="G68" s="27"/>
      <c r="H68" s="26"/>
      <c r="I68" s="25"/>
      <c r="J68" s="25"/>
      <c r="K68" s="25"/>
      <c r="L68" s="25"/>
      <c r="M68" s="26"/>
      <c r="N68" s="26"/>
      <c r="O68" s="29" t="str">
        <f t="shared" si="7"/>
        <v/>
      </c>
      <c r="P68" s="30" t="str">
        <f t="shared" ref="P68:P131" si="10">IFERROR(IF(D68&gt;$U$3,"",MIN(IF(ROUND((DATEDIF(MAX($U$2,D68),$U$3,"D")+1)/($U$4*365)*O68*G68,2)=0,"",ROUND((DATEDIF(MAX($U$2,D68),$U$3,"D")+1)/($U$4*365)*O68*G68,2)),ROUND(O68*G68,2))),"")</f>
        <v/>
      </c>
      <c r="Q68" s="30" t="str">
        <f t="shared" ref="Q68:Q131" si="11">IFERROR(IF(D68&gt;$U$3,"",MIN(IF(ROUND((DATEDIF(D68,$U$3,"D")+1)/($U$4*365)*O68*G68,2)=0,"",ROUND((DATEDIF(D68,$U$3,"D")+1)/($U$4*365)*O68*G68,2)),ROUND(O68*G68,2))),"")</f>
        <v/>
      </c>
      <c r="R68" s="30" t="str">
        <f t="shared" ref="R68:R131" si="12">IFERROR(G68-MIN(IF(ROUND((DATEDIF(D68,$U$2,"D")+1)/($U$4*365)*O68*G68,2)=0,"",ROUND((DATEDIF(D68,$U$2,"D")+1)/($U$4*365)*O68*G68,2)),ROUND(O68*G68,2)),"")</f>
        <v/>
      </c>
      <c r="S68" s="30" t="str">
        <f t="shared" ref="S68:S131" si="13">IFERROR(G68-MIN(IF(ROUND((DATEDIF(D68,$U$3,"D")+1)/($U$4*365)*O68*G68,2)=0,"",ROUND((DATEDIF(D68,$U$3,"D")+1)/($U$4*365)*O68*G68,2)),ROUND(O68*G68,2)),"")</f>
        <v/>
      </c>
      <c r="T68" s="176"/>
      <c r="U68" s="176"/>
      <c r="V68" s="176"/>
    </row>
    <row r="69" spans="1:22" ht="20.100000000000001" customHeight="1" x14ac:dyDescent="0.2">
      <c r="A69" s="22">
        <v>67</v>
      </c>
      <c r="B69" s="23" t="str">
        <f t="shared" si="8"/>
        <v/>
      </c>
      <c r="C69" s="23" t="str">
        <f t="shared" si="9"/>
        <v/>
      </c>
      <c r="D69" s="24"/>
      <c r="E69" s="25"/>
      <c r="F69" s="26"/>
      <c r="G69" s="27"/>
      <c r="H69" s="26"/>
      <c r="I69" s="25"/>
      <c r="J69" s="25"/>
      <c r="K69" s="25"/>
      <c r="L69" s="25"/>
      <c r="M69" s="26"/>
      <c r="N69" s="26"/>
      <c r="O69" s="29" t="str">
        <f t="shared" si="7"/>
        <v/>
      </c>
      <c r="P69" s="30" t="str">
        <f t="shared" si="10"/>
        <v/>
      </c>
      <c r="Q69" s="30" t="str">
        <f t="shared" si="11"/>
        <v/>
      </c>
      <c r="R69" s="30" t="str">
        <f t="shared" si="12"/>
        <v/>
      </c>
      <c r="S69" s="30" t="str">
        <f t="shared" si="13"/>
        <v/>
      </c>
      <c r="T69" s="176"/>
      <c r="U69" s="176"/>
      <c r="V69" s="176"/>
    </row>
    <row r="70" spans="1:22" ht="20.100000000000001" customHeight="1" x14ac:dyDescent="0.2">
      <c r="A70" s="22">
        <v>68</v>
      </c>
      <c r="B70" s="23" t="str">
        <f t="shared" si="8"/>
        <v/>
      </c>
      <c r="C70" s="23" t="str">
        <f t="shared" si="9"/>
        <v/>
      </c>
      <c r="D70" s="24"/>
      <c r="E70" s="25"/>
      <c r="F70" s="26"/>
      <c r="G70" s="27"/>
      <c r="H70" s="26"/>
      <c r="I70" s="25"/>
      <c r="J70" s="25"/>
      <c r="K70" s="25"/>
      <c r="L70" s="25"/>
      <c r="M70" s="26"/>
      <c r="N70" s="26"/>
      <c r="O70" s="29" t="str">
        <f t="shared" si="7"/>
        <v/>
      </c>
      <c r="P70" s="30" t="str">
        <f t="shared" si="10"/>
        <v/>
      </c>
      <c r="Q70" s="30" t="str">
        <f t="shared" si="11"/>
        <v/>
      </c>
      <c r="R70" s="30" t="str">
        <f t="shared" si="12"/>
        <v/>
      </c>
      <c r="S70" s="30" t="str">
        <f t="shared" si="13"/>
        <v/>
      </c>
      <c r="T70" s="176"/>
      <c r="U70" s="176"/>
      <c r="V70" s="176"/>
    </row>
    <row r="71" spans="1:22" ht="20.100000000000001" customHeight="1" x14ac:dyDescent="0.2">
      <c r="A71" s="22">
        <v>69</v>
      </c>
      <c r="B71" s="23" t="str">
        <f t="shared" si="8"/>
        <v/>
      </c>
      <c r="C71" s="23" t="str">
        <f t="shared" si="9"/>
        <v/>
      </c>
      <c r="D71" s="24"/>
      <c r="E71" s="25"/>
      <c r="F71" s="26"/>
      <c r="G71" s="27"/>
      <c r="H71" s="26"/>
      <c r="I71" s="25"/>
      <c r="J71" s="25"/>
      <c r="K71" s="25"/>
      <c r="L71" s="25"/>
      <c r="M71" s="26"/>
      <c r="N71" s="26"/>
      <c r="O71" s="29" t="str">
        <f t="shared" si="7"/>
        <v/>
      </c>
      <c r="P71" s="30" t="str">
        <f t="shared" si="10"/>
        <v/>
      </c>
      <c r="Q71" s="30" t="str">
        <f t="shared" si="11"/>
        <v/>
      </c>
      <c r="R71" s="30" t="str">
        <f t="shared" si="12"/>
        <v/>
      </c>
      <c r="S71" s="30" t="str">
        <f t="shared" si="13"/>
        <v/>
      </c>
      <c r="T71" s="176"/>
      <c r="U71" s="176"/>
      <c r="V71" s="176"/>
    </row>
    <row r="72" spans="1:22" ht="20.100000000000001" customHeight="1" x14ac:dyDescent="0.2">
      <c r="A72" s="22">
        <v>70</v>
      </c>
      <c r="B72" s="23" t="str">
        <f t="shared" si="8"/>
        <v/>
      </c>
      <c r="C72" s="23" t="str">
        <f t="shared" si="9"/>
        <v/>
      </c>
      <c r="D72" s="24"/>
      <c r="E72" s="25"/>
      <c r="F72" s="26"/>
      <c r="G72" s="27"/>
      <c r="H72" s="26"/>
      <c r="I72" s="25"/>
      <c r="J72" s="25"/>
      <c r="K72" s="25"/>
      <c r="L72" s="25"/>
      <c r="M72" s="26"/>
      <c r="N72" s="26"/>
      <c r="O72" s="29" t="str">
        <f t="shared" si="7"/>
        <v/>
      </c>
      <c r="P72" s="30" t="str">
        <f t="shared" si="10"/>
        <v/>
      </c>
      <c r="Q72" s="30" t="str">
        <f t="shared" si="11"/>
        <v/>
      </c>
      <c r="R72" s="30" t="str">
        <f t="shared" si="12"/>
        <v/>
      </c>
      <c r="S72" s="30" t="str">
        <f t="shared" si="13"/>
        <v/>
      </c>
      <c r="T72" s="176"/>
      <c r="U72" s="176"/>
      <c r="V72" s="176"/>
    </row>
    <row r="73" spans="1:22" ht="20.100000000000001" customHeight="1" x14ac:dyDescent="0.2">
      <c r="A73" s="22">
        <v>71</v>
      </c>
      <c r="B73" s="23" t="str">
        <f t="shared" si="8"/>
        <v/>
      </c>
      <c r="C73" s="23" t="str">
        <f t="shared" si="9"/>
        <v/>
      </c>
      <c r="D73" s="24"/>
      <c r="E73" s="25"/>
      <c r="F73" s="26"/>
      <c r="G73" s="27"/>
      <c r="H73" s="26"/>
      <c r="I73" s="25"/>
      <c r="J73" s="25"/>
      <c r="K73" s="25"/>
      <c r="L73" s="25"/>
      <c r="M73" s="26"/>
      <c r="N73" s="26"/>
      <c r="O73" s="29" t="str">
        <f t="shared" si="7"/>
        <v/>
      </c>
      <c r="P73" s="30" t="str">
        <f t="shared" si="10"/>
        <v/>
      </c>
      <c r="Q73" s="30" t="str">
        <f t="shared" si="11"/>
        <v/>
      </c>
      <c r="R73" s="30" t="str">
        <f t="shared" si="12"/>
        <v/>
      </c>
      <c r="S73" s="30" t="str">
        <f t="shared" si="13"/>
        <v/>
      </c>
      <c r="T73" s="176"/>
      <c r="U73" s="176"/>
      <c r="V73" s="176"/>
    </row>
    <row r="74" spans="1:22" ht="20.100000000000001" customHeight="1" x14ac:dyDescent="0.2">
      <c r="A74" s="22">
        <v>72</v>
      </c>
      <c r="B74" s="23" t="str">
        <f t="shared" si="8"/>
        <v/>
      </c>
      <c r="C74" s="23" t="str">
        <f t="shared" si="9"/>
        <v/>
      </c>
      <c r="D74" s="24"/>
      <c r="E74" s="25"/>
      <c r="F74" s="26"/>
      <c r="G74" s="27"/>
      <c r="H74" s="26"/>
      <c r="I74" s="25"/>
      <c r="J74" s="25"/>
      <c r="K74" s="25"/>
      <c r="L74" s="25"/>
      <c r="M74" s="26"/>
      <c r="N74" s="26"/>
      <c r="O74" s="29" t="str">
        <f t="shared" si="7"/>
        <v/>
      </c>
      <c r="P74" s="30" t="str">
        <f t="shared" si="10"/>
        <v/>
      </c>
      <c r="Q74" s="30" t="str">
        <f t="shared" si="11"/>
        <v/>
      </c>
      <c r="R74" s="30" t="str">
        <f t="shared" si="12"/>
        <v/>
      </c>
      <c r="S74" s="30" t="str">
        <f t="shared" si="13"/>
        <v/>
      </c>
      <c r="T74" s="176"/>
      <c r="U74" s="176"/>
      <c r="V74" s="176"/>
    </row>
    <row r="75" spans="1:22" ht="20.100000000000001" customHeight="1" x14ac:dyDescent="0.2">
      <c r="A75" s="22">
        <v>73</v>
      </c>
      <c r="B75" s="23" t="str">
        <f t="shared" si="8"/>
        <v/>
      </c>
      <c r="C75" s="23" t="str">
        <f t="shared" si="9"/>
        <v/>
      </c>
      <c r="D75" s="24"/>
      <c r="E75" s="25"/>
      <c r="F75" s="26"/>
      <c r="G75" s="27"/>
      <c r="H75" s="26"/>
      <c r="I75" s="25"/>
      <c r="J75" s="25"/>
      <c r="K75" s="25"/>
      <c r="L75" s="25"/>
      <c r="M75" s="26"/>
      <c r="N75" s="26"/>
      <c r="O75" s="29" t="str">
        <f t="shared" si="7"/>
        <v/>
      </c>
      <c r="P75" s="30" t="str">
        <f t="shared" si="10"/>
        <v/>
      </c>
      <c r="Q75" s="30" t="str">
        <f t="shared" si="11"/>
        <v/>
      </c>
      <c r="R75" s="30" t="str">
        <f t="shared" si="12"/>
        <v/>
      </c>
      <c r="S75" s="30" t="str">
        <f t="shared" si="13"/>
        <v/>
      </c>
      <c r="T75" s="176"/>
      <c r="U75" s="176"/>
      <c r="V75" s="176"/>
    </row>
    <row r="76" spans="1:22" ht="20.100000000000001" customHeight="1" x14ac:dyDescent="0.2">
      <c r="A76" s="22">
        <v>74</v>
      </c>
      <c r="B76" s="23" t="str">
        <f t="shared" si="8"/>
        <v/>
      </c>
      <c r="C76" s="23" t="str">
        <f t="shared" si="9"/>
        <v/>
      </c>
      <c r="D76" s="24"/>
      <c r="E76" s="25"/>
      <c r="F76" s="26"/>
      <c r="G76" s="27"/>
      <c r="H76" s="26"/>
      <c r="I76" s="25"/>
      <c r="J76" s="25"/>
      <c r="K76" s="25"/>
      <c r="L76" s="25"/>
      <c r="M76" s="26"/>
      <c r="N76" s="26"/>
      <c r="O76" s="29" t="str">
        <f t="shared" si="7"/>
        <v/>
      </c>
      <c r="P76" s="30" t="str">
        <f t="shared" si="10"/>
        <v/>
      </c>
      <c r="Q76" s="30" t="str">
        <f t="shared" si="11"/>
        <v/>
      </c>
      <c r="R76" s="30" t="str">
        <f t="shared" si="12"/>
        <v/>
      </c>
      <c r="S76" s="30" t="str">
        <f t="shared" si="13"/>
        <v/>
      </c>
      <c r="T76" s="176"/>
      <c r="U76" s="176"/>
      <c r="V76" s="176"/>
    </row>
    <row r="77" spans="1:22" ht="20.100000000000001" customHeight="1" x14ac:dyDescent="0.2">
      <c r="A77" s="22">
        <v>75</v>
      </c>
      <c r="B77" s="23" t="str">
        <f t="shared" si="8"/>
        <v/>
      </c>
      <c r="C77" s="23" t="str">
        <f t="shared" si="9"/>
        <v/>
      </c>
      <c r="D77" s="24"/>
      <c r="E77" s="25"/>
      <c r="F77" s="26"/>
      <c r="G77" s="27"/>
      <c r="H77" s="26"/>
      <c r="I77" s="25"/>
      <c r="J77" s="25"/>
      <c r="K77" s="25"/>
      <c r="L77" s="25"/>
      <c r="M77" s="26"/>
      <c r="N77" s="26"/>
      <c r="O77" s="29" t="str">
        <f t="shared" si="7"/>
        <v/>
      </c>
      <c r="P77" s="30" t="str">
        <f t="shared" si="10"/>
        <v/>
      </c>
      <c r="Q77" s="30" t="str">
        <f t="shared" si="11"/>
        <v/>
      </c>
      <c r="R77" s="30" t="str">
        <f t="shared" si="12"/>
        <v/>
      </c>
      <c r="S77" s="30" t="str">
        <f t="shared" si="13"/>
        <v/>
      </c>
      <c r="T77" s="176"/>
      <c r="U77" s="176"/>
      <c r="V77" s="176"/>
    </row>
    <row r="78" spans="1:22" ht="20.100000000000001" customHeight="1" x14ac:dyDescent="0.2">
      <c r="A78" s="22">
        <v>76</v>
      </c>
      <c r="B78" s="23" t="str">
        <f t="shared" si="8"/>
        <v/>
      </c>
      <c r="C78" s="23" t="str">
        <f t="shared" si="9"/>
        <v/>
      </c>
      <c r="D78" s="24"/>
      <c r="E78" s="25"/>
      <c r="F78" s="26"/>
      <c r="G78" s="27"/>
      <c r="H78" s="26"/>
      <c r="I78" s="25"/>
      <c r="J78" s="25"/>
      <c r="K78" s="25"/>
      <c r="L78" s="25"/>
      <c r="M78" s="26"/>
      <c r="N78" s="26"/>
      <c r="O78" s="29" t="str">
        <f t="shared" si="7"/>
        <v/>
      </c>
      <c r="P78" s="30" t="str">
        <f t="shared" si="10"/>
        <v/>
      </c>
      <c r="Q78" s="30" t="str">
        <f t="shared" si="11"/>
        <v/>
      </c>
      <c r="R78" s="30" t="str">
        <f t="shared" si="12"/>
        <v/>
      </c>
      <c r="S78" s="30" t="str">
        <f t="shared" si="13"/>
        <v/>
      </c>
      <c r="T78" s="176"/>
      <c r="U78" s="176"/>
      <c r="V78" s="176"/>
    </row>
    <row r="79" spans="1:22" ht="20.100000000000001" customHeight="1" x14ac:dyDescent="0.2">
      <c r="A79" s="22">
        <v>77</v>
      </c>
      <c r="B79" s="23" t="str">
        <f t="shared" si="8"/>
        <v/>
      </c>
      <c r="C79" s="23" t="str">
        <f t="shared" si="9"/>
        <v/>
      </c>
      <c r="D79" s="24"/>
      <c r="E79" s="25"/>
      <c r="F79" s="26"/>
      <c r="G79" s="27"/>
      <c r="H79" s="26"/>
      <c r="I79" s="25"/>
      <c r="J79" s="25"/>
      <c r="K79" s="25"/>
      <c r="L79" s="25"/>
      <c r="M79" s="26"/>
      <c r="N79" s="26"/>
      <c r="O79" s="29" t="str">
        <f t="shared" si="7"/>
        <v/>
      </c>
      <c r="P79" s="30" t="str">
        <f t="shared" si="10"/>
        <v/>
      </c>
      <c r="Q79" s="30" t="str">
        <f t="shared" si="11"/>
        <v/>
      </c>
      <c r="R79" s="30" t="str">
        <f t="shared" si="12"/>
        <v/>
      </c>
      <c r="S79" s="30" t="str">
        <f t="shared" si="13"/>
        <v/>
      </c>
      <c r="T79" s="176"/>
      <c r="U79" s="176"/>
      <c r="V79" s="176"/>
    </row>
    <row r="80" spans="1:22" ht="20.100000000000001" customHeight="1" x14ac:dyDescent="0.2">
      <c r="A80" s="22">
        <v>78</v>
      </c>
      <c r="B80" s="23" t="str">
        <f t="shared" si="8"/>
        <v/>
      </c>
      <c r="C80" s="23" t="str">
        <f t="shared" si="9"/>
        <v/>
      </c>
      <c r="D80" s="24"/>
      <c r="E80" s="25"/>
      <c r="F80" s="26"/>
      <c r="G80" s="27"/>
      <c r="H80" s="26"/>
      <c r="I80" s="25"/>
      <c r="J80" s="25"/>
      <c r="K80" s="25"/>
      <c r="L80" s="25"/>
      <c r="M80" s="26"/>
      <c r="N80" s="26"/>
      <c r="O80" s="29" t="str">
        <f t="shared" si="7"/>
        <v/>
      </c>
      <c r="P80" s="30" t="str">
        <f t="shared" si="10"/>
        <v/>
      </c>
      <c r="Q80" s="30" t="str">
        <f t="shared" si="11"/>
        <v/>
      </c>
      <c r="R80" s="30" t="str">
        <f t="shared" si="12"/>
        <v/>
      </c>
      <c r="S80" s="30" t="str">
        <f t="shared" si="13"/>
        <v/>
      </c>
      <c r="T80" s="176"/>
      <c r="U80" s="176"/>
      <c r="V80" s="176"/>
    </row>
    <row r="81" spans="1:22" ht="20.100000000000001" customHeight="1" x14ac:dyDescent="0.2">
      <c r="A81" s="22">
        <v>79</v>
      </c>
      <c r="B81" s="23" t="str">
        <f t="shared" si="8"/>
        <v/>
      </c>
      <c r="C81" s="23" t="str">
        <f t="shared" si="9"/>
        <v/>
      </c>
      <c r="D81" s="24"/>
      <c r="E81" s="25"/>
      <c r="F81" s="26"/>
      <c r="G81" s="27"/>
      <c r="H81" s="26"/>
      <c r="I81" s="25"/>
      <c r="J81" s="25"/>
      <c r="K81" s="25"/>
      <c r="L81" s="25"/>
      <c r="M81" s="26"/>
      <c r="N81" s="26"/>
      <c r="O81" s="29" t="str">
        <f t="shared" si="7"/>
        <v/>
      </c>
      <c r="P81" s="30" t="str">
        <f t="shared" si="10"/>
        <v/>
      </c>
      <c r="Q81" s="30" t="str">
        <f t="shared" si="11"/>
        <v/>
      </c>
      <c r="R81" s="30" t="str">
        <f t="shared" si="12"/>
        <v/>
      </c>
      <c r="S81" s="30" t="str">
        <f t="shared" si="13"/>
        <v/>
      </c>
      <c r="T81" s="176"/>
      <c r="U81" s="176"/>
      <c r="V81" s="176"/>
    </row>
    <row r="82" spans="1:22" ht="20.100000000000001" customHeight="1" x14ac:dyDescent="0.2">
      <c r="A82" s="22">
        <v>80</v>
      </c>
      <c r="B82" s="23" t="str">
        <f t="shared" si="8"/>
        <v/>
      </c>
      <c r="C82" s="23" t="str">
        <f t="shared" si="9"/>
        <v/>
      </c>
      <c r="D82" s="24"/>
      <c r="E82" s="25"/>
      <c r="F82" s="26"/>
      <c r="G82" s="27"/>
      <c r="H82" s="26"/>
      <c r="I82" s="25"/>
      <c r="J82" s="25"/>
      <c r="K82" s="25"/>
      <c r="L82" s="25"/>
      <c r="M82" s="26"/>
      <c r="N82" s="26"/>
      <c r="O82" s="29" t="str">
        <f t="shared" si="7"/>
        <v/>
      </c>
      <c r="P82" s="30" t="str">
        <f t="shared" si="10"/>
        <v/>
      </c>
      <c r="Q82" s="30" t="str">
        <f t="shared" si="11"/>
        <v/>
      </c>
      <c r="R82" s="30" t="str">
        <f t="shared" si="12"/>
        <v/>
      </c>
      <c r="S82" s="30" t="str">
        <f t="shared" si="13"/>
        <v/>
      </c>
      <c r="T82" s="176"/>
      <c r="U82" s="176"/>
      <c r="V82" s="176"/>
    </row>
    <row r="83" spans="1:22" ht="20.100000000000001" customHeight="1" x14ac:dyDescent="0.2">
      <c r="A83" s="22">
        <v>81</v>
      </c>
      <c r="B83" s="23" t="str">
        <f t="shared" si="8"/>
        <v/>
      </c>
      <c r="C83" s="23" t="str">
        <f t="shared" si="9"/>
        <v/>
      </c>
      <c r="D83" s="24"/>
      <c r="E83" s="25"/>
      <c r="F83" s="26"/>
      <c r="G83" s="27"/>
      <c r="H83" s="26"/>
      <c r="I83" s="25"/>
      <c r="J83" s="25"/>
      <c r="K83" s="25"/>
      <c r="L83" s="25"/>
      <c r="M83" s="26"/>
      <c r="N83" s="26"/>
      <c r="O83" s="29" t="str">
        <f t="shared" si="7"/>
        <v/>
      </c>
      <c r="P83" s="30" t="str">
        <f t="shared" si="10"/>
        <v/>
      </c>
      <c r="Q83" s="30" t="str">
        <f t="shared" si="11"/>
        <v/>
      </c>
      <c r="R83" s="30" t="str">
        <f t="shared" si="12"/>
        <v/>
      </c>
      <c r="S83" s="30" t="str">
        <f t="shared" si="13"/>
        <v/>
      </c>
      <c r="T83" s="176"/>
      <c r="U83" s="176"/>
      <c r="V83" s="176"/>
    </row>
    <row r="84" spans="1:22" ht="20.100000000000001" customHeight="1" x14ac:dyDescent="0.2">
      <c r="A84" s="22">
        <v>82</v>
      </c>
      <c r="B84" s="23" t="str">
        <f t="shared" si="8"/>
        <v/>
      </c>
      <c r="C84" s="23" t="str">
        <f t="shared" si="9"/>
        <v/>
      </c>
      <c r="D84" s="24"/>
      <c r="E84" s="25"/>
      <c r="F84" s="26"/>
      <c r="G84" s="27"/>
      <c r="H84" s="26"/>
      <c r="I84" s="25"/>
      <c r="J84" s="25"/>
      <c r="K84" s="25"/>
      <c r="L84" s="25"/>
      <c r="M84" s="26"/>
      <c r="N84" s="26"/>
      <c r="O84" s="29" t="str">
        <f t="shared" si="7"/>
        <v/>
      </c>
      <c r="P84" s="30" t="str">
        <f t="shared" si="10"/>
        <v/>
      </c>
      <c r="Q84" s="30" t="str">
        <f t="shared" si="11"/>
        <v/>
      </c>
      <c r="R84" s="30" t="str">
        <f t="shared" si="12"/>
        <v/>
      </c>
      <c r="S84" s="30" t="str">
        <f t="shared" si="13"/>
        <v/>
      </c>
      <c r="T84" s="176"/>
      <c r="U84" s="176"/>
      <c r="V84" s="176"/>
    </row>
    <row r="85" spans="1:22" ht="20.100000000000001" customHeight="1" x14ac:dyDescent="0.2">
      <c r="A85" s="22">
        <v>83</v>
      </c>
      <c r="B85" s="23" t="str">
        <f t="shared" si="8"/>
        <v/>
      </c>
      <c r="C85" s="23" t="str">
        <f t="shared" si="9"/>
        <v/>
      </c>
      <c r="D85" s="24"/>
      <c r="E85" s="25"/>
      <c r="F85" s="26"/>
      <c r="G85" s="27"/>
      <c r="H85" s="26"/>
      <c r="I85" s="25"/>
      <c r="J85" s="25"/>
      <c r="K85" s="25"/>
      <c r="L85" s="25"/>
      <c r="M85" s="26"/>
      <c r="N85" s="26"/>
      <c r="O85" s="29" t="str">
        <f t="shared" si="7"/>
        <v/>
      </c>
      <c r="P85" s="30" t="str">
        <f t="shared" si="10"/>
        <v/>
      </c>
      <c r="Q85" s="30" t="str">
        <f t="shared" si="11"/>
        <v/>
      </c>
      <c r="R85" s="30" t="str">
        <f t="shared" si="12"/>
        <v/>
      </c>
      <c r="S85" s="30" t="str">
        <f t="shared" si="13"/>
        <v/>
      </c>
      <c r="T85" s="176"/>
      <c r="U85" s="176"/>
      <c r="V85" s="176"/>
    </row>
    <row r="86" spans="1:22" ht="20.100000000000001" customHeight="1" x14ac:dyDescent="0.2">
      <c r="A86" s="22">
        <v>84</v>
      </c>
      <c r="B86" s="23" t="str">
        <f t="shared" si="8"/>
        <v/>
      </c>
      <c r="C86" s="23" t="str">
        <f t="shared" si="9"/>
        <v/>
      </c>
      <c r="D86" s="24"/>
      <c r="E86" s="25"/>
      <c r="F86" s="26"/>
      <c r="G86" s="27"/>
      <c r="H86" s="26"/>
      <c r="I86" s="25"/>
      <c r="J86" s="25"/>
      <c r="K86" s="25"/>
      <c r="L86" s="25"/>
      <c r="M86" s="26"/>
      <c r="N86" s="26"/>
      <c r="O86" s="29" t="str">
        <f t="shared" si="7"/>
        <v/>
      </c>
      <c r="P86" s="30" t="str">
        <f t="shared" si="10"/>
        <v/>
      </c>
      <c r="Q86" s="30" t="str">
        <f t="shared" si="11"/>
        <v/>
      </c>
      <c r="R86" s="30" t="str">
        <f t="shared" si="12"/>
        <v/>
      </c>
      <c r="S86" s="30" t="str">
        <f t="shared" si="13"/>
        <v/>
      </c>
      <c r="T86" s="176"/>
      <c r="U86" s="176"/>
      <c r="V86" s="176"/>
    </row>
    <row r="87" spans="1:22" ht="20.100000000000001" customHeight="1" x14ac:dyDescent="0.2">
      <c r="A87" s="22">
        <v>85</v>
      </c>
      <c r="B87" s="23" t="str">
        <f t="shared" si="8"/>
        <v/>
      </c>
      <c r="C87" s="23" t="str">
        <f t="shared" si="9"/>
        <v/>
      </c>
      <c r="D87" s="24"/>
      <c r="E87" s="25"/>
      <c r="F87" s="26"/>
      <c r="G87" s="27"/>
      <c r="H87" s="26"/>
      <c r="I87" s="25"/>
      <c r="J87" s="25"/>
      <c r="K87" s="25"/>
      <c r="L87" s="25"/>
      <c r="M87" s="26"/>
      <c r="N87" s="26"/>
      <c r="O87" s="29" t="str">
        <f t="shared" si="7"/>
        <v/>
      </c>
      <c r="P87" s="30" t="str">
        <f t="shared" si="10"/>
        <v/>
      </c>
      <c r="Q87" s="30" t="str">
        <f t="shared" si="11"/>
        <v/>
      </c>
      <c r="R87" s="30" t="str">
        <f t="shared" si="12"/>
        <v/>
      </c>
      <c r="S87" s="30" t="str">
        <f t="shared" si="13"/>
        <v/>
      </c>
      <c r="T87" s="176"/>
      <c r="U87" s="176"/>
      <c r="V87" s="176"/>
    </row>
    <row r="88" spans="1:22" ht="20.100000000000001" customHeight="1" x14ac:dyDescent="0.2">
      <c r="A88" s="22">
        <v>86</v>
      </c>
      <c r="B88" s="23" t="str">
        <f t="shared" si="8"/>
        <v/>
      </c>
      <c r="C88" s="23" t="str">
        <f t="shared" si="9"/>
        <v/>
      </c>
      <c r="D88" s="24"/>
      <c r="E88" s="25"/>
      <c r="F88" s="26"/>
      <c r="G88" s="27"/>
      <c r="H88" s="26"/>
      <c r="I88" s="25"/>
      <c r="J88" s="25"/>
      <c r="K88" s="25"/>
      <c r="L88" s="25"/>
      <c r="M88" s="26"/>
      <c r="N88" s="26"/>
      <c r="O88" s="29" t="str">
        <f t="shared" si="7"/>
        <v/>
      </c>
      <c r="P88" s="30" t="str">
        <f t="shared" si="10"/>
        <v/>
      </c>
      <c r="Q88" s="30" t="str">
        <f t="shared" si="11"/>
        <v/>
      </c>
      <c r="R88" s="30" t="str">
        <f t="shared" si="12"/>
        <v/>
      </c>
      <c r="S88" s="30" t="str">
        <f t="shared" si="13"/>
        <v/>
      </c>
      <c r="T88" s="176"/>
      <c r="U88" s="176"/>
      <c r="V88" s="176"/>
    </row>
    <row r="89" spans="1:22" ht="20.100000000000001" customHeight="1" x14ac:dyDescent="0.2">
      <c r="A89" s="22">
        <v>87</v>
      </c>
      <c r="B89" s="23" t="str">
        <f t="shared" si="8"/>
        <v/>
      </c>
      <c r="C89" s="23" t="str">
        <f t="shared" si="9"/>
        <v/>
      </c>
      <c r="D89" s="24"/>
      <c r="E89" s="25"/>
      <c r="F89" s="26"/>
      <c r="G89" s="27"/>
      <c r="H89" s="26"/>
      <c r="I89" s="25"/>
      <c r="J89" s="25"/>
      <c r="K89" s="25"/>
      <c r="L89" s="25"/>
      <c r="M89" s="26"/>
      <c r="N89" s="26"/>
      <c r="O89" s="29" t="str">
        <f t="shared" si="7"/>
        <v/>
      </c>
      <c r="P89" s="30" t="str">
        <f t="shared" si="10"/>
        <v/>
      </c>
      <c r="Q89" s="30" t="str">
        <f t="shared" si="11"/>
        <v/>
      </c>
      <c r="R89" s="30" t="str">
        <f t="shared" si="12"/>
        <v/>
      </c>
      <c r="S89" s="30" t="str">
        <f t="shared" si="13"/>
        <v/>
      </c>
      <c r="T89" s="176"/>
      <c r="U89" s="176"/>
      <c r="V89" s="176"/>
    </row>
    <row r="90" spans="1:22" ht="20.100000000000001" customHeight="1" x14ac:dyDescent="0.2">
      <c r="A90" s="22">
        <v>88</v>
      </c>
      <c r="B90" s="23" t="str">
        <f t="shared" si="8"/>
        <v/>
      </c>
      <c r="C90" s="23" t="str">
        <f t="shared" si="9"/>
        <v/>
      </c>
      <c r="D90" s="24"/>
      <c r="E90" s="25"/>
      <c r="F90" s="26"/>
      <c r="G90" s="27"/>
      <c r="H90" s="26"/>
      <c r="I90" s="25"/>
      <c r="J90" s="25"/>
      <c r="K90" s="25"/>
      <c r="L90" s="25"/>
      <c r="M90" s="26"/>
      <c r="N90" s="26"/>
      <c r="O90" s="29" t="str">
        <f t="shared" si="7"/>
        <v/>
      </c>
      <c r="P90" s="30" t="str">
        <f t="shared" si="10"/>
        <v/>
      </c>
      <c r="Q90" s="30" t="str">
        <f t="shared" si="11"/>
        <v/>
      </c>
      <c r="R90" s="30" t="str">
        <f t="shared" si="12"/>
        <v/>
      </c>
      <c r="S90" s="30" t="str">
        <f t="shared" si="13"/>
        <v/>
      </c>
      <c r="T90" s="176"/>
      <c r="U90" s="176"/>
      <c r="V90" s="176"/>
    </row>
    <row r="91" spans="1:22" ht="20.100000000000001" customHeight="1" x14ac:dyDescent="0.2">
      <c r="A91" s="22">
        <v>89</v>
      </c>
      <c r="B91" s="23" t="str">
        <f t="shared" si="8"/>
        <v/>
      </c>
      <c r="C91" s="23" t="str">
        <f t="shared" si="9"/>
        <v/>
      </c>
      <c r="D91" s="24"/>
      <c r="E91" s="25"/>
      <c r="F91" s="26"/>
      <c r="G91" s="27"/>
      <c r="H91" s="26"/>
      <c r="I91" s="25"/>
      <c r="J91" s="25"/>
      <c r="K91" s="25"/>
      <c r="L91" s="25"/>
      <c r="M91" s="26"/>
      <c r="N91" s="26"/>
      <c r="O91" s="29" t="str">
        <f t="shared" si="7"/>
        <v/>
      </c>
      <c r="P91" s="30" t="str">
        <f t="shared" si="10"/>
        <v/>
      </c>
      <c r="Q91" s="30" t="str">
        <f t="shared" si="11"/>
        <v/>
      </c>
      <c r="R91" s="30" t="str">
        <f t="shared" si="12"/>
        <v/>
      </c>
      <c r="S91" s="30" t="str">
        <f t="shared" si="13"/>
        <v/>
      </c>
      <c r="T91" s="176"/>
      <c r="U91" s="176"/>
      <c r="V91" s="176"/>
    </row>
    <row r="92" spans="1:22" ht="20.100000000000001" customHeight="1" x14ac:dyDescent="0.2">
      <c r="A92" s="22">
        <v>90</v>
      </c>
      <c r="B92" s="23" t="str">
        <f t="shared" si="8"/>
        <v/>
      </c>
      <c r="C92" s="23" t="str">
        <f t="shared" si="9"/>
        <v/>
      </c>
      <c r="D92" s="24"/>
      <c r="E92" s="25"/>
      <c r="F92" s="26"/>
      <c r="G92" s="27"/>
      <c r="H92" s="26"/>
      <c r="I92" s="25"/>
      <c r="J92" s="25"/>
      <c r="K92" s="25"/>
      <c r="L92" s="25"/>
      <c r="M92" s="26"/>
      <c r="N92" s="26"/>
      <c r="O92" s="29" t="str">
        <f t="shared" si="7"/>
        <v/>
      </c>
      <c r="P92" s="30" t="str">
        <f t="shared" si="10"/>
        <v/>
      </c>
      <c r="Q92" s="30" t="str">
        <f t="shared" si="11"/>
        <v/>
      </c>
      <c r="R92" s="30" t="str">
        <f t="shared" si="12"/>
        <v/>
      </c>
      <c r="S92" s="30" t="str">
        <f t="shared" si="13"/>
        <v/>
      </c>
      <c r="T92" s="176"/>
      <c r="U92" s="176"/>
      <c r="V92" s="176"/>
    </row>
    <row r="93" spans="1:22" ht="20.100000000000001" customHeight="1" x14ac:dyDescent="0.2">
      <c r="A93" s="22">
        <v>91</v>
      </c>
      <c r="B93" s="23" t="str">
        <f t="shared" si="8"/>
        <v/>
      </c>
      <c r="C93" s="23" t="str">
        <f t="shared" si="9"/>
        <v/>
      </c>
      <c r="D93" s="24"/>
      <c r="E93" s="25"/>
      <c r="F93" s="26"/>
      <c r="G93" s="27"/>
      <c r="H93" s="26"/>
      <c r="I93" s="25"/>
      <c r="J93" s="25"/>
      <c r="K93" s="25"/>
      <c r="L93" s="25"/>
      <c r="M93" s="26"/>
      <c r="N93" s="26"/>
      <c r="O93" s="29" t="str">
        <f t="shared" si="7"/>
        <v/>
      </c>
      <c r="P93" s="30" t="str">
        <f t="shared" si="10"/>
        <v/>
      </c>
      <c r="Q93" s="30" t="str">
        <f t="shared" si="11"/>
        <v/>
      </c>
      <c r="R93" s="30" t="str">
        <f t="shared" si="12"/>
        <v/>
      </c>
      <c r="S93" s="30" t="str">
        <f t="shared" si="13"/>
        <v/>
      </c>
      <c r="T93" s="176"/>
      <c r="U93" s="176"/>
      <c r="V93" s="176"/>
    </row>
    <row r="94" spans="1:22" ht="20.100000000000001" customHeight="1" x14ac:dyDescent="0.2">
      <c r="A94" s="22">
        <v>92</v>
      </c>
      <c r="B94" s="23" t="str">
        <f t="shared" si="8"/>
        <v/>
      </c>
      <c r="C94" s="23" t="str">
        <f t="shared" si="9"/>
        <v/>
      </c>
      <c r="D94" s="24"/>
      <c r="E94" s="25"/>
      <c r="F94" s="26"/>
      <c r="G94" s="27"/>
      <c r="H94" s="26"/>
      <c r="I94" s="25"/>
      <c r="J94" s="25"/>
      <c r="K94" s="25"/>
      <c r="L94" s="25"/>
      <c r="M94" s="26"/>
      <c r="N94" s="26"/>
      <c r="O94" s="29" t="str">
        <f t="shared" si="7"/>
        <v/>
      </c>
      <c r="P94" s="30" t="str">
        <f t="shared" si="10"/>
        <v/>
      </c>
      <c r="Q94" s="30" t="str">
        <f t="shared" si="11"/>
        <v/>
      </c>
      <c r="R94" s="30" t="str">
        <f t="shared" si="12"/>
        <v/>
      </c>
      <c r="S94" s="30" t="str">
        <f t="shared" si="13"/>
        <v/>
      </c>
      <c r="T94" s="176"/>
      <c r="U94" s="176"/>
      <c r="V94" s="176"/>
    </row>
    <row r="95" spans="1:22" ht="20.100000000000001" customHeight="1" x14ac:dyDescent="0.2">
      <c r="A95" s="22">
        <v>93</v>
      </c>
      <c r="B95" s="23" t="str">
        <f t="shared" si="8"/>
        <v/>
      </c>
      <c r="C95" s="23" t="str">
        <f t="shared" si="9"/>
        <v/>
      </c>
      <c r="D95" s="24"/>
      <c r="E95" s="25"/>
      <c r="F95" s="26"/>
      <c r="G95" s="27"/>
      <c r="H95" s="26"/>
      <c r="I95" s="25"/>
      <c r="J95" s="25"/>
      <c r="K95" s="25"/>
      <c r="L95" s="25"/>
      <c r="M95" s="26"/>
      <c r="N95" s="26"/>
      <c r="O95" s="29" t="str">
        <f t="shared" si="7"/>
        <v/>
      </c>
      <c r="P95" s="30" t="str">
        <f t="shared" si="10"/>
        <v/>
      </c>
      <c r="Q95" s="30" t="str">
        <f t="shared" si="11"/>
        <v/>
      </c>
      <c r="R95" s="30" t="str">
        <f t="shared" si="12"/>
        <v/>
      </c>
      <c r="S95" s="30" t="str">
        <f t="shared" si="13"/>
        <v/>
      </c>
      <c r="T95" s="176"/>
      <c r="U95" s="176"/>
      <c r="V95" s="176"/>
    </row>
    <row r="96" spans="1:22" ht="20.100000000000001" customHeight="1" x14ac:dyDescent="0.2">
      <c r="A96" s="22">
        <v>94</v>
      </c>
      <c r="B96" s="23" t="str">
        <f t="shared" si="8"/>
        <v/>
      </c>
      <c r="C96" s="23" t="str">
        <f t="shared" si="9"/>
        <v/>
      </c>
      <c r="D96" s="24"/>
      <c r="E96" s="25"/>
      <c r="F96" s="26"/>
      <c r="G96" s="27"/>
      <c r="H96" s="26"/>
      <c r="I96" s="25"/>
      <c r="J96" s="25"/>
      <c r="K96" s="25"/>
      <c r="L96" s="25"/>
      <c r="M96" s="26"/>
      <c r="N96" s="26"/>
      <c r="O96" s="29" t="str">
        <f t="shared" si="7"/>
        <v/>
      </c>
      <c r="P96" s="30" t="str">
        <f t="shared" si="10"/>
        <v/>
      </c>
      <c r="Q96" s="30" t="str">
        <f t="shared" si="11"/>
        <v/>
      </c>
      <c r="R96" s="30" t="str">
        <f t="shared" si="12"/>
        <v/>
      </c>
      <c r="S96" s="30" t="str">
        <f t="shared" si="13"/>
        <v/>
      </c>
      <c r="T96" s="176"/>
      <c r="U96" s="176"/>
      <c r="V96" s="176"/>
    </row>
    <row r="97" spans="1:22" ht="20.100000000000001" customHeight="1" x14ac:dyDescent="0.2">
      <c r="A97" s="22">
        <v>95</v>
      </c>
      <c r="B97" s="23" t="str">
        <f t="shared" si="8"/>
        <v/>
      </c>
      <c r="C97" s="23" t="str">
        <f t="shared" si="9"/>
        <v/>
      </c>
      <c r="D97" s="24"/>
      <c r="E97" s="25"/>
      <c r="F97" s="26"/>
      <c r="G97" s="27"/>
      <c r="H97" s="26"/>
      <c r="I97" s="25"/>
      <c r="J97" s="25"/>
      <c r="K97" s="25"/>
      <c r="L97" s="25"/>
      <c r="M97" s="26"/>
      <c r="N97" s="26"/>
      <c r="O97" s="29" t="str">
        <f t="shared" si="7"/>
        <v/>
      </c>
      <c r="P97" s="30" t="str">
        <f t="shared" si="10"/>
        <v/>
      </c>
      <c r="Q97" s="30" t="str">
        <f t="shared" si="11"/>
        <v/>
      </c>
      <c r="R97" s="30" t="str">
        <f t="shared" si="12"/>
        <v/>
      </c>
      <c r="S97" s="30" t="str">
        <f t="shared" si="13"/>
        <v/>
      </c>
      <c r="T97" s="176"/>
      <c r="U97" s="176"/>
      <c r="V97" s="176"/>
    </row>
    <row r="98" spans="1:22" ht="20.100000000000001" customHeight="1" x14ac:dyDescent="0.2">
      <c r="A98" s="22">
        <v>96</v>
      </c>
      <c r="B98" s="23" t="str">
        <f t="shared" si="8"/>
        <v/>
      </c>
      <c r="C98" s="23" t="str">
        <f t="shared" si="9"/>
        <v/>
      </c>
      <c r="D98" s="24"/>
      <c r="E98" s="25"/>
      <c r="F98" s="26"/>
      <c r="G98" s="27"/>
      <c r="H98" s="26"/>
      <c r="I98" s="25"/>
      <c r="J98" s="25"/>
      <c r="K98" s="25"/>
      <c r="L98" s="25"/>
      <c r="M98" s="26"/>
      <c r="N98" s="26"/>
      <c r="O98" s="29" t="str">
        <f t="shared" si="7"/>
        <v/>
      </c>
      <c r="P98" s="30" t="str">
        <f t="shared" si="10"/>
        <v/>
      </c>
      <c r="Q98" s="30" t="str">
        <f t="shared" si="11"/>
        <v/>
      </c>
      <c r="R98" s="30" t="str">
        <f t="shared" si="12"/>
        <v/>
      </c>
      <c r="S98" s="30" t="str">
        <f t="shared" si="13"/>
        <v/>
      </c>
      <c r="T98" s="176"/>
      <c r="U98" s="176"/>
      <c r="V98" s="176"/>
    </row>
    <row r="99" spans="1:22" ht="20.100000000000001" customHeight="1" x14ac:dyDescent="0.2">
      <c r="A99" s="22">
        <v>97</v>
      </c>
      <c r="B99" s="23" t="str">
        <f t="shared" si="8"/>
        <v/>
      </c>
      <c r="C99" s="23" t="str">
        <f t="shared" si="9"/>
        <v/>
      </c>
      <c r="D99" s="24"/>
      <c r="E99" s="25"/>
      <c r="F99" s="26"/>
      <c r="G99" s="27"/>
      <c r="H99" s="26"/>
      <c r="I99" s="25"/>
      <c r="J99" s="25"/>
      <c r="K99" s="25"/>
      <c r="L99" s="25"/>
      <c r="M99" s="26"/>
      <c r="N99" s="26"/>
      <c r="O99" s="29" t="str">
        <f t="shared" si="7"/>
        <v/>
      </c>
      <c r="P99" s="30" t="str">
        <f t="shared" si="10"/>
        <v/>
      </c>
      <c r="Q99" s="30" t="str">
        <f t="shared" si="11"/>
        <v/>
      </c>
      <c r="R99" s="30" t="str">
        <f t="shared" si="12"/>
        <v/>
      </c>
      <c r="S99" s="30" t="str">
        <f t="shared" si="13"/>
        <v/>
      </c>
      <c r="T99" s="176"/>
      <c r="U99" s="176"/>
      <c r="V99" s="176"/>
    </row>
    <row r="100" spans="1:22" ht="20.100000000000001" customHeight="1" x14ac:dyDescent="0.2">
      <c r="A100" s="22">
        <v>98</v>
      </c>
      <c r="B100" s="23" t="str">
        <f t="shared" si="8"/>
        <v/>
      </c>
      <c r="C100" s="23" t="str">
        <f t="shared" si="9"/>
        <v/>
      </c>
      <c r="D100" s="24"/>
      <c r="E100" s="25"/>
      <c r="F100" s="26"/>
      <c r="G100" s="27"/>
      <c r="H100" s="26"/>
      <c r="I100" s="25"/>
      <c r="J100" s="25"/>
      <c r="K100" s="25"/>
      <c r="L100" s="25"/>
      <c r="M100" s="26"/>
      <c r="N100" s="26"/>
      <c r="O100" s="29" t="str">
        <f t="shared" si="7"/>
        <v/>
      </c>
      <c r="P100" s="30" t="str">
        <f t="shared" si="10"/>
        <v/>
      </c>
      <c r="Q100" s="30" t="str">
        <f t="shared" si="11"/>
        <v/>
      </c>
      <c r="R100" s="30" t="str">
        <f t="shared" si="12"/>
        <v/>
      </c>
      <c r="S100" s="30" t="str">
        <f t="shared" si="13"/>
        <v/>
      </c>
      <c r="T100" s="176"/>
      <c r="U100" s="176"/>
      <c r="V100" s="176"/>
    </row>
    <row r="101" spans="1:22" ht="20.100000000000001" customHeight="1" x14ac:dyDescent="0.2">
      <c r="A101" s="22">
        <v>99</v>
      </c>
      <c r="B101" s="23" t="str">
        <f t="shared" si="8"/>
        <v/>
      </c>
      <c r="C101" s="23" t="str">
        <f t="shared" si="9"/>
        <v/>
      </c>
      <c r="D101" s="24"/>
      <c r="E101" s="25"/>
      <c r="F101" s="26"/>
      <c r="G101" s="27"/>
      <c r="H101" s="26"/>
      <c r="I101" s="25"/>
      <c r="J101" s="25"/>
      <c r="K101" s="25"/>
      <c r="L101" s="25"/>
      <c r="M101" s="26"/>
      <c r="N101" s="26"/>
      <c r="O101" s="29" t="str">
        <f t="shared" si="7"/>
        <v/>
      </c>
      <c r="P101" s="30" t="str">
        <f t="shared" si="10"/>
        <v/>
      </c>
      <c r="Q101" s="30" t="str">
        <f t="shared" si="11"/>
        <v/>
      </c>
      <c r="R101" s="30" t="str">
        <f t="shared" si="12"/>
        <v/>
      </c>
      <c r="S101" s="30" t="str">
        <f t="shared" si="13"/>
        <v/>
      </c>
      <c r="T101" s="176"/>
      <c r="U101" s="176"/>
      <c r="V101" s="176"/>
    </row>
    <row r="102" spans="1:22" ht="20.100000000000001" customHeight="1" x14ac:dyDescent="0.2">
      <c r="A102" s="22">
        <v>100</v>
      </c>
      <c r="B102" s="23" t="str">
        <f t="shared" si="8"/>
        <v/>
      </c>
      <c r="C102" s="23" t="str">
        <f t="shared" si="9"/>
        <v/>
      </c>
      <c r="D102" s="24"/>
      <c r="E102" s="25"/>
      <c r="F102" s="26"/>
      <c r="G102" s="27"/>
      <c r="H102" s="26"/>
      <c r="I102" s="25"/>
      <c r="J102" s="25"/>
      <c r="K102" s="25"/>
      <c r="L102" s="25"/>
      <c r="M102" s="26"/>
      <c r="N102" s="26"/>
      <c r="O102" s="29" t="str">
        <f t="shared" si="7"/>
        <v/>
      </c>
      <c r="P102" s="30" t="str">
        <f t="shared" si="10"/>
        <v/>
      </c>
      <c r="Q102" s="30" t="str">
        <f t="shared" si="11"/>
        <v/>
      </c>
      <c r="R102" s="30" t="str">
        <f t="shared" si="12"/>
        <v/>
      </c>
      <c r="S102" s="30" t="str">
        <f t="shared" si="13"/>
        <v/>
      </c>
      <c r="T102" s="176"/>
      <c r="U102" s="176"/>
      <c r="V102" s="176"/>
    </row>
    <row r="103" spans="1:22" ht="20.100000000000001" customHeight="1" x14ac:dyDescent="0.2">
      <c r="A103" s="22">
        <v>101</v>
      </c>
      <c r="B103" s="23" t="str">
        <f t="shared" si="8"/>
        <v/>
      </c>
      <c r="C103" s="23" t="str">
        <f t="shared" si="9"/>
        <v/>
      </c>
      <c r="D103" s="24"/>
      <c r="E103" s="25"/>
      <c r="F103" s="26"/>
      <c r="G103" s="27"/>
      <c r="H103" s="26"/>
      <c r="I103" s="25"/>
      <c r="J103" s="25"/>
      <c r="K103" s="25"/>
      <c r="L103" s="25"/>
      <c r="M103" s="26"/>
      <c r="N103" s="26"/>
      <c r="O103" s="29" t="str">
        <f t="shared" si="7"/>
        <v/>
      </c>
      <c r="P103" s="30" t="str">
        <f t="shared" si="10"/>
        <v/>
      </c>
      <c r="Q103" s="30" t="str">
        <f t="shared" si="11"/>
        <v/>
      </c>
      <c r="R103" s="30" t="str">
        <f t="shared" si="12"/>
        <v/>
      </c>
      <c r="S103" s="30" t="str">
        <f t="shared" si="13"/>
        <v/>
      </c>
      <c r="T103" s="176"/>
      <c r="U103" s="176"/>
      <c r="V103" s="176"/>
    </row>
    <row r="104" spans="1:22" ht="20.100000000000001" customHeight="1" x14ac:dyDescent="0.2">
      <c r="A104" s="22">
        <v>102</v>
      </c>
      <c r="B104" s="23" t="str">
        <f t="shared" si="8"/>
        <v/>
      </c>
      <c r="C104" s="23" t="str">
        <f t="shared" si="9"/>
        <v/>
      </c>
      <c r="D104" s="24"/>
      <c r="E104" s="25"/>
      <c r="F104" s="26"/>
      <c r="G104" s="27"/>
      <c r="H104" s="26"/>
      <c r="I104" s="25"/>
      <c r="J104" s="25"/>
      <c r="K104" s="25"/>
      <c r="L104" s="25"/>
      <c r="M104" s="26"/>
      <c r="N104" s="26"/>
      <c r="O104" s="29" t="str">
        <f t="shared" si="7"/>
        <v/>
      </c>
      <c r="P104" s="30" t="str">
        <f t="shared" si="10"/>
        <v/>
      </c>
      <c r="Q104" s="30" t="str">
        <f t="shared" si="11"/>
        <v/>
      </c>
      <c r="R104" s="30" t="str">
        <f t="shared" si="12"/>
        <v/>
      </c>
      <c r="S104" s="30" t="str">
        <f t="shared" si="13"/>
        <v/>
      </c>
      <c r="T104" s="176"/>
      <c r="U104" s="176"/>
      <c r="V104" s="176"/>
    </row>
    <row r="105" spans="1:22" ht="20.100000000000001" customHeight="1" x14ac:dyDescent="0.2">
      <c r="A105" s="22">
        <v>103</v>
      </c>
      <c r="B105" s="23" t="str">
        <f t="shared" si="8"/>
        <v/>
      </c>
      <c r="C105" s="23" t="str">
        <f t="shared" si="9"/>
        <v/>
      </c>
      <c r="D105" s="24"/>
      <c r="E105" s="25"/>
      <c r="F105" s="26"/>
      <c r="G105" s="27"/>
      <c r="H105" s="26"/>
      <c r="I105" s="25"/>
      <c r="J105" s="25"/>
      <c r="K105" s="25"/>
      <c r="L105" s="25"/>
      <c r="M105" s="26"/>
      <c r="N105" s="26"/>
      <c r="O105" s="29" t="str">
        <f t="shared" si="7"/>
        <v/>
      </c>
      <c r="P105" s="30" t="str">
        <f t="shared" si="10"/>
        <v/>
      </c>
      <c r="Q105" s="30" t="str">
        <f t="shared" si="11"/>
        <v/>
      </c>
      <c r="R105" s="30" t="str">
        <f t="shared" si="12"/>
        <v/>
      </c>
      <c r="S105" s="30" t="str">
        <f t="shared" si="13"/>
        <v/>
      </c>
      <c r="T105" s="176"/>
      <c r="U105" s="176"/>
      <c r="V105" s="176"/>
    </row>
    <row r="106" spans="1:22" ht="20.100000000000001" customHeight="1" x14ac:dyDescent="0.2">
      <c r="A106" s="22">
        <v>104</v>
      </c>
      <c r="B106" s="23" t="str">
        <f t="shared" si="8"/>
        <v/>
      </c>
      <c r="C106" s="23" t="str">
        <f t="shared" si="9"/>
        <v/>
      </c>
      <c r="D106" s="24"/>
      <c r="E106" s="25"/>
      <c r="F106" s="26"/>
      <c r="G106" s="27"/>
      <c r="H106" s="26"/>
      <c r="I106" s="25"/>
      <c r="J106" s="25"/>
      <c r="K106" s="25"/>
      <c r="L106" s="25"/>
      <c r="M106" s="26"/>
      <c r="N106" s="26"/>
      <c r="O106" s="29" t="str">
        <f t="shared" si="7"/>
        <v/>
      </c>
      <c r="P106" s="30" t="str">
        <f t="shared" si="10"/>
        <v/>
      </c>
      <c r="Q106" s="30" t="str">
        <f t="shared" si="11"/>
        <v/>
      </c>
      <c r="R106" s="30" t="str">
        <f t="shared" si="12"/>
        <v/>
      </c>
      <c r="S106" s="30" t="str">
        <f t="shared" si="13"/>
        <v/>
      </c>
      <c r="T106" s="176"/>
      <c r="U106" s="176"/>
      <c r="V106" s="176"/>
    </row>
    <row r="107" spans="1:22" ht="20.100000000000001" customHeight="1" x14ac:dyDescent="0.2">
      <c r="A107" s="22">
        <v>105</v>
      </c>
      <c r="B107" s="23" t="str">
        <f t="shared" si="8"/>
        <v/>
      </c>
      <c r="C107" s="23" t="str">
        <f t="shared" si="9"/>
        <v/>
      </c>
      <c r="D107" s="24"/>
      <c r="E107" s="25"/>
      <c r="F107" s="26"/>
      <c r="G107" s="27"/>
      <c r="H107" s="26"/>
      <c r="I107" s="25"/>
      <c r="J107" s="25"/>
      <c r="K107" s="25"/>
      <c r="L107" s="25"/>
      <c r="M107" s="26"/>
      <c r="N107" s="26"/>
      <c r="O107" s="29" t="str">
        <f t="shared" si="7"/>
        <v/>
      </c>
      <c r="P107" s="30" t="str">
        <f t="shared" si="10"/>
        <v/>
      </c>
      <c r="Q107" s="30" t="str">
        <f t="shared" si="11"/>
        <v/>
      </c>
      <c r="R107" s="30" t="str">
        <f t="shared" si="12"/>
        <v/>
      </c>
      <c r="S107" s="30" t="str">
        <f t="shared" si="13"/>
        <v/>
      </c>
      <c r="T107" s="176"/>
      <c r="U107" s="176"/>
      <c r="V107" s="176"/>
    </row>
    <row r="108" spans="1:22" ht="20.100000000000001" customHeight="1" x14ac:dyDescent="0.2">
      <c r="A108" s="22">
        <v>106</v>
      </c>
      <c r="B108" s="23" t="str">
        <f t="shared" si="8"/>
        <v/>
      </c>
      <c r="C108" s="23" t="str">
        <f t="shared" si="9"/>
        <v/>
      </c>
      <c r="D108" s="24"/>
      <c r="E108" s="25"/>
      <c r="F108" s="26"/>
      <c r="G108" s="27"/>
      <c r="H108" s="26"/>
      <c r="I108" s="25"/>
      <c r="J108" s="25"/>
      <c r="K108" s="25"/>
      <c r="L108" s="25"/>
      <c r="M108" s="26"/>
      <c r="N108" s="26"/>
      <c r="O108" s="29" t="str">
        <f t="shared" si="7"/>
        <v/>
      </c>
      <c r="P108" s="30" t="str">
        <f t="shared" si="10"/>
        <v/>
      </c>
      <c r="Q108" s="30" t="str">
        <f t="shared" si="11"/>
        <v/>
      </c>
      <c r="R108" s="30" t="str">
        <f t="shared" si="12"/>
        <v/>
      </c>
      <c r="S108" s="30" t="str">
        <f t="shared" si="13"/>
        <v/>
      </c>
      <c r="T108" s="176"/>
      <c r="U108" s="176"/>
      <c r="V108" s="176"/>
    </row>
    <row r="109" spans="1:22" ht="20.100000000000001" customHeight="1" x14ac:dyDescent="0.2">
      <c r="A109" s="22">
        <v>107</v>
      </c>
      <c r="B109" s="23" t="str">
        <f t="shared" si="8"/>
        <v/>
      </c>
      <c r="C109" s="23" t="str">
        <f t="shared" si="9"/>
        <v/>
      </c>
      <c r="D109" s="24"/>
      <c r="E109" s="25"/>
      <c r="F109" s="26"/>
      <c r="G109" s="27"/>
      <c r="H109" s="26"/>
      <c r="I109" s="25"/>
      <c r="J109" s="25"/>
      <c r="K109" s="25"/>
      <c r="L109" s="25"/>
      <c r="M109" s="26"/>
      <c r="N109" s="26"/>
      <c r="O109" s="29" t="str">
        <f t="shared" si="7"/>
        <v/>
      </c>
      <c r="P109" s="30" t="str">
        <f t="shared" si="10"/>
        <v/>
      </c>
      <c r="Q109" s="30" t="str">
        <f t="shared" si="11"/>
        <v/>
      </c>
      <c r="R109" s="30" t="str">
        <f t="shared" si="12"/>
        <v/>
      </c>
      <c r="S109" s="30" t="str">
        <f t="shared" si="13"/>
        <v/>
      </c>
      <c r="T109" s="176"/>
      <c r="U109" s="176"/>
      <c r="V109" s="176"/>
    </row>
    <row r="110" spans="1:22" ht="20.100000000000001" customHeight="1" x14ac:dyDescent="0.2">
      <c r="A110" s="22">
        <v>108</v>
      </c>
      <c r="B110" s="23" t="str">
        <f t="shared" si="8"/>
        <v/>
      </c>
      <c r="C110" s="23" t="str">
        <f t="shared" si="9"/>
        <v/>
      </c>
      <c r="D110" s="24"/>
      <c r="E110" s="25"/>
      <c r="F110" s="26"/>
      <c r="G110" s="27"/>
      <c r="H110" s="26"/>
      <c r="I110" s="25"/>
      <c r="J110" s="25"/>
      <c r="K110" s="25"/>
      <c r="L110" s="25"/>
      <c r="M110" s="26"/>
      <c r="N110" s="26"/>
      <c r="O110" s="29" t="str">
        <f t="shared" si="7"/>
        <v/>
      </c>
      <c r="P110" s="30" t="str">
        <f t="shared" si="10"/>
        <v/>
      </c>
      <c r="Q110" s="30" t="str">
        <f t="shared" si="11"/>
        <v/>
      </c>
      <c r="R110" s="30" t="str">
        <f t="shared" si="12"/>
        <v/>
      </c>
      <c r="S110" s="30" t="str">
        <f t="shared" si="13"/>
        <v/>
      </c>
      <c r="T110" s="176"/>
      <c r="U110" s="176"/>
      <c r="V110" s="176"/>
    </row>
    <row r="111" spans="1:22" ht="20.100000000000001" customHeight="1" x14ac:dyDescent="0.2">
      <c r="A111" s="22">
        <v>109</v>
      </c>
      <c r="B111" s="23" t="str">
        <f t="shared" si="8"/>
        <v/>
      </c>
      <c r="C111" s="23" t="str">
        <f t="shared" si="9"/>
        <v/>
      </c>
      <c r="D111" s="24"/>
      <c r="E111" s="25"/>
      <c r="F111" s="26"/>
      <c r="G111" s="27"/>
      <c r="H111" s="26"/>
      <c r="I111" s="25"/>
      <c r="J111" s="25"/>
      <c r="K111" s="25"/>
      <c r="L111" s="25"/>
      <c r="M111" s="26"/>
      <c r="N111" s="26"/>
      <c r="O111" s="29" t="str">
        <f t="shared" si="7"/>
        <v/>
      </c>
      <c r="P111" s="30" t="str">
        <f t="shared" si="10"/>
        <v/>
      </c>
      <c r="Q111" s="30" t="str">
        <f t="shared" si="11"/>
        <v/>
      </c>
      <c r="R111" s="30" t="str">
        <f t="shared" si="12"/>
        <v/>
      </c>
      <c r="S111" s="30" t="str">
        <f t="shared" si="13"/>
        <v/>
      </c>
      <c r="T111" s="176"/>
      <c r="U111" s="176"/>
      <c r="V111" s="176"/>
    </row>
    <row r="112" spans="1:22" ht="20.100000000000001" customHeight="1" x14ac:dyDescent="0.2">
      <c r="A112" s="22">
        <v>110</v>
      </c>
      <c r="B112" s="23" t="str">
        <f t="shared" si="8"/>
        <v/>
      </c>
      <c r="C112" s="23" t="str">
        <f t="shared" si="9"/>
        <v/>
      </c>
      <c r="D112" s="24"/>
      <c r="E112" s="25"/>
      <c r="F112" s="26"/>
      <c r="G112" s="27"/>
      <c r="H112" s="26"/>
      <c r="I112" s="25"/>
      <c r="J112" s="25"/>
      <c r="K112" s="25"/>
      <c r="L112" s="25"/>
      <c r="M112" s="26"/>
      <c r="N112" s="26"/>
      <c r="O112" s="29" t="str">
        <f t="shared" si="7"/>
        <v/>
      </c>
      <c r="P112" s="30" t="str">
        <f t="shared" si="10"/>
        <v/>
      </c>
      <c r="Q112" s="30" t="str">
        <f t="shared" si="11"/>
        <v/>
      </c>
      <c r="R112" s="30" t="str">
        <f t="shared" si="12"/>
        <v/>
      </c>
      <c r="S112" s="30" t="str">
        <f t="shared" si="13"/>
        <v/>
      </c>
      <c r="T112" s="176"/>
      <c r="U112" s="176"/>
      <c r="V112" s="176"/>
    </row>
    <row r="113" spans="1:22" ht="20.100000000000001" customHeight="1" x14ac:dyDescent="0.2">
      <c r="A113" s="22">
        <v>111</v>
      </c>
      <c r="B113" s="23" t="str">
        <f t="shared" si="8"/>
        <v/>
      </c>
      <c r="C113" s="23" t="str">
        <f t="shared" si="9"/>
        <v/>
      </c>
      <c r="D113" s="24"/>
      <c r="E113" s="25"/>
      <c r="F113" s="26"/>
      <c r="G113" s="27"/>
      <c r="H113" s="26"/>
      <c r="I113" s="25"/>
      <c r="J113" s="25"/>
      <c r="K113" s="25"/>
      <c r="L113" s="25"/>
      <c r="M113" s="26"/>
      <c r="N113" s="26"/>
      <c r="O113" s="29" t="str">
        <f t="shared" si="7"/>
        <v/>
      </c>
      <c r="P113" s="30" t="str">
        <f t="shared" si="10"/>
        <v/>
      </c>
      <c r="Q113" s="30" t="str">
        <f t="shared" si="11"/>
        <v/>
      </c>
      <c r="R113" s="30" t="str">
        <f t="shared" si="12"/>
        <v/>
      </c>
      <c r="S113" s="30" t="str">
        <f t="shared" si="13"/>
        <v/>
      </c>
      <c r="T113" s="176"/>
      <c r="U113" s="176"/>
      <c r="V113" s="176"/>
    </row>
    <row r="114" spans="1:22" ht="20.100000000000001" customHeight="1" x14ac:dyDescent="0.2">
      <c r="A114" s="22">
        <v>112</v>
      </c>
      <c r="B114" s="23" t="str">
        <f t="shared" si="8"/>
        <v/>
      </c>
      <c r="C114" s="23" t="str">
        <f t="shared" si="9"/>
        <v/>
      </c>
      <c r="D114" s="24"/>
      <c r="E114" s="25"/>
      <c r="F114" s="26"/>
      <c r="G114" s="27"/>
      <c r="H114" s="26"/>
      <c r="I114" s="25"/>
      <c r="J114" s="25"/>
      <c r="K114" s="25"/>
      <c r="L114" s="25"/>
      <c r="M114" s="26"/>
      <c r="N114" s="26"/>
      <c r="O114" s="29" t="str">
        <f t="shared" si="7"/>
        <v/>
      </c>
      <c r="P114" s="30" t="str">
        <f t="shared" si="10"/>
        <v/>
      </c>
      <c r="Q114" s="30" t="str">
        <f t="shared" si="11"/>
        <v/>
      </c>
      <c r="R114" s="30" t="str">
        <f t="shared" si="12"/>
        <v/>
      </c>
      <c r="S114" s="30" t="str">
        <f t="shared" si="13"/>
        <v/>
      </c>
      <c r="T114" s="176"/>
      <c r="U114" s="176"/>
      <c r="V114" s="176"/>
    </row>
    <row r="115" spans="1:22" ht="20.100000000000001" customHeight="1" x14ac:dyDescent="0.2">
      <c r="A115" s="22">
        <v>113</v>
      </c>
      <c r="B115" s="23" t="str">
        <f t="shared" si="8"/>
        <v/>
      </c>
      <c r="C115" s="23" t="str">
        <f t="shared" si="9"/>
        <v/>
      </c>
      <c r="D115" s="24"/>
      <c r="E115" s="25"/>
      <c r="F115" s="26"/>
      <c r="G115" s="27"/>
      <c r="H115" s="26"/>
      <c r="I115" s="25"/>
      <c r="J115" s="25"/>
      <c r="K115" s="25"/>
      <c r="L115" s="25"/>
      <c r="M115" s="26"/>
      <c r="N115" s="26"/>
      <c r="O115" s="29" t="str">
        <f t="shared" si="7"/>
        <v/>
      </c>
      <c r="P115" s="30" t="str">
        <f t="shared" si="10"/>
        <v/>
      </c>
      <c r="Q115" s="30" t="str">
        <f t="shared" si="11"/>
        <v/>
      </c>
      <c r="R115" s="30" t="str">
        <f t="shared" si="12"/>
        <v/>
      </c>
      <c r="S115" s="30" t="str">
        <f t="shared" si="13"/>
        <v/>
      </c>
      <c r="T115" s="176"/>
      <c r="U115" s="176"/>
      <c r="V115" s="176"/>
    </row>
    <row r="116" spans="1:22" ht="20.100000000000001" customHeight="1" x14ac:dyDescent="0.2">
      <c r="A116" s="22">
        <v>114</v>
      </c>
      <c r="B116" s="23" t="str">
        <f t="shared" si="8"/>
        <v/>
      </c>
      <c r="C116" s="23" t="str">
        <f t="shared" si="9"/>
        <v/>
      </c>
      <c r="D116" s="24"/>
      <c r="E116" s="25"/>
      <c r="F116" s="26"/>
      <c r="G116" s="27"/>
      <c r="H116" s="26"/>
      <c r="I116" s="25"/>
      <c r="J116" s="25"/>
      <c r="K116" s="25"/>
      <c r="L116" s="25"/>
      <c r="M116" s="26"/>
      <c r="N116" s="26"/>
      <c r="O116" s="29" t="str">
        <f t="shared" si="7"/>
        <v/>
      </c>
      <c r="P116" s="30" t="str">
        <f t="shared" si="10"/>
        <v/>
      </c>
      <c r="Q116" s="30" t="str">
        <f t="shared" si="11"/>
        <v/>
      </c>
      <c r="R116" s="30" t="str">
        <f t="shared" si="12"/>
        <v/>
      </c>
      <c r="S116" s="30" t="str">
        <f t="shared" si="13"/>
        <v/>
      </c>
      <c r="T116" s="176"/>
      <c r="U116" s="176"/>
      <c r="V116" s="176"/>
    </row>
    <row r="117" spans="1:22" ht="20.100000000000001" customHeight="1" x14ac:dyDescent="0.2">
      <c r="A117" s="22">
        <v>115</v>
      </c>
      <c r="B117" s="23" t="str">
        <f t="shared" si="8"/>
        <v/>
      </c>
      <c r="C117" s="23" t="str">
        <f t="shared" si="9"/>
        <v/>
      </c>
      <c r="D117" s="24"/>
      <c r="E117" s="25"/>
      <c r="F117" s="26"/>
      <c r="G117" s="27"/>
      <c r="H117" s="26"/>
      <c r="I117" s="25"/>
      <c r="J117" s="25"/>
      <c r="K117" s="25"/>
      <c r="L117" s="25"/>
      <c r="M117" s="26"/>
      <c r="N117" s="26"/>
      <c r="O117" s="29" t="str">
        <f t="shared" si="7"/>
        <v/>
      </c>
      <c r="P117" s="30" t="str">
        <f t="shared" si="10"/>
        <v/>
      </c>
      <c r="Q117" s="30" t="str">
        <f t="shared" si="11"/>
        <v/>
      </c>
      <c r="R117" s="30" t="str">
        <f t="shared" si="12"/>
        <v/>
      </c>
      <c r="S117" s="30" t="str">
        <f t="shared" si="13"/>
        <v/>
      </c>
      <c r="T117" s="176"/>
      <c r="U117" s="176"/>
      <c r="V117" s="176"/>
    </row>
    <row r="118" spans="1:22" ht="20.100000000000001" customHeight="1" x14ac:dyDescent="0.2">
      <c r="A118" s="22">
        <v>116</v>
      </c>
      <c r="B118" s="23" t="str">
        <f t="shared" si="8"/>
        <v/>
      </c>
      <c r="C118" s="23" t="str">
        <f t="shared" si="9"/>
        <v/>
      </c>
      <c r="D118" s="24"/>
      <c r="E118" s="25"/>
      <c r="F118" s="26"/>
      <c r="G118" s="27"/>
      <c r="H118" s="26"/>
      <c r="I118" s="25"/>
      <c r="J118" s="25"/>
      <c r="K118" s="25"/>
      <c r="L118" s="25"/>
      <c r="M118" s="26"/>
      <c r="N118" s="26"/>
      <c r="O118" s="29" t="str">
        <f t="shared" si="7"/>
        <v/>
      </c>
      <c r="P118" s="30" t="str">
        <f t="shared" si="10"/>
        <v/>
      </c>
      <c r="Q118" s="30" t="str">
        <f t="shared" si="11"/>
        <v/>
      </c>
      <c r="R118" s="30" t="str">
        <f t="shared" si="12"/>
        <v/>
      </c>
      <c r="S118" s="30" t="str">
        <f t="shared" si="13"/>
        <v/>
      </c>
      <c r="T118" s="176"/>
      <c r="U118" s="176"/>
      <c r="V118" s="176"/>
    </row>
    <row r="119" spans="1:22" ht="20.100000000000001" customHeight="1" x14ac:dyDescent="0.2">
      <c r="A119" s="22">
        <v>117</v>
      </c>
      <c r="B119" s="23" t="str">
        <f t="shared" si="8"/>
        <v/>
      </c>
      <c r="C119" s="23" t="str">
        <f t="shared" si="9"/>
        <v/>
      </c>
      <c r="D119" s="24"/>
      <c r="E119" s="25"/>
      <c r="F119" s="26"/>
      <c r="G119" s="27"/>
      <c r="H119" s="26"/>
      <c r="I119" s="25"/>
      <c r="J119" s="25"/>
      <c r="K119" s="25"/>
      <c r="L119" s="25"/>
      <c r="M119" s="26"/>
      <c r="N119" s="26"/>
      <c r="O119" s="29" t="str">
        <f t="shared" si="7"/>
        <v/>
      </c>
      <c r="P119" s="30" t="str">
        <f t="shared" si="10"/>
        <v/>
      </c>
      <c r="Q119" s="30" t="str">
        <f t="shared" si="11"/>
        <v/>
      </c>
      <c r="R119" s="30" t="str">
        <f t="shared" si="12"/>
        <v/>
      </c>
      <c r="S119" s="30" t="str">
        <f t="shared" si="13"/>
        <v/>
      </c>
      <c r="T119" s="176"/>
      <c r="U119" s="176"/>
      <c r="V119" s="176"/>
    </row>
    <row r="120" spans="1:22" ht="20.100000000000001" customHeight="1" x14ac:dyDescent="0.2">
      <c r="A120" s="22">
        <v>118</v>
      </c>
      <c r="B120" s="23" t="str">
        <f t="shared" si="8"/>
        <v/>
      </c>
      <c r="C120" s="23" t="str">
        <f t="shared" si="9"/>
        <v/>
      </c>
      <c r="D120" s="24"/>
      <c r="E120" s="25"/>
      <c r="F120" s="26"/>
      <c r="G120" s="27"/>
      <c r="H120" s="26"/>
      <c r="I120" s="25"/>
      <c r="J120" s="25"/>
      <c r="K120" s="25"/>
      <c r="L120" s="25"/>
      <c r="M120" s="26"/>
      <c r="N120" s="26"/>
      <c r="O120" s="29" t="str">
        <f t="shared" si="7"/>
        <v/>
      </c>
      <c r="P120" s="30" t="str">
        <f t="shared" si="10"/>
        <v/>
      </c>
      <c r="Q120" s="30" t="str">
        <f t="shared" si="11"/>
        <v/>
      </c>
      <c r="R120" s="30" t="str">
        <f t="shared" si="12"/>
        <v/>
      </c>
      <c r="S120" s="30" t="str">
        <f t="shared" si="13"/>
        <v/>
      </c>
      <c r="T120" s="176"/>
      <c r="U120" s="176"/>
      <c r="V120" s="176"/>
    </row>
    <row r="121" spans="1:22" ht="20.100000000000001" customHeight="1" x14ac:dyDescent="0.2">
      <c r="A121" s="22">
        <v>119</v>
      </c>
      <c r="B121" s="23" t="str">
        <f t="shared" si="8"/>
        <v/>
      </c>
      <c r="C121" s="23" t="str">
        <f t="shared" si="9"/>
        <v/>
      </c>
      <c r="D121" s="24"/>
      <c r="E121" s="25"/>
      <c r="F121" s="26"/>
      <c r="G121" s="27"/>
      <c r="H121" s="26"/>
      <c r="I121" s="25"/>
      <c r="J121" s="25"/>
      <c r="K121" s="25"/>
      <c r="L121" s="25"/>
      <c r="M121" s="26"/>
      <c r="N121" s="26"/>
      <c r="O121" s="29" t="str">
        <f t="shared" si="7"/>
        <v/>
      </c>
      <c r="P121" s="30" t="str">
        <f t="shared" si="10"/>
        <v/>
      </c>
      <c r="Q121" s="30" t="str">
        <f t="shared" si="11"/>
        <v/>
      </c>
      <c r="R121" s="30" t="str">
        <f t="shared" si="12"/>
        <v/>
      </c>
      <c r="S121" s="30" t="str">
        <f t="shared" si="13"/>
        <v/>
      </c>
      <c r="T121" s="176"/>
      <c r="U121" s="176"/>
      <c r="V121" s="176"/>
    </row>
    <row r="122" spans="1:22" ht="20.100000000000001" customHeight="1" x14ac:dyDescent="0.2">
      <c r="A122" s="22">
        <v>120</v>
      </c>
      <c r="B122" s="23" t="str">
        <f t="shared" si="8"/>
        <v/>
      </c>
      <c r="C122" s="23" t="str">
        <f t="shared" si="9"/>
        <v/>
      </c>
      <c r="D122" s="24"/>
      <c r="E122" s="25"/>
      <c r="F122" s="26"/>
      <c r="G122" s="27"/>
      <c r="H122" s="26"/>
      <c r="I122" s="25"/>
      <c r="J122" s="25"/>
      <c r="K122" s="25"/>
      <c r="L122" s="25"/>
      <c r="M122" s="26"/>
      <c r="N122" s="26"/>
      <c r="O122" s="29" t="str">
        <f t="shared" si="7"/>
        <v/>
      </c>
      <c r="P122" s="30" t="str">
        <f t="shared" si="10"/>
        <v/>
      </c>
      <c r="Q122" s="30" t="str">
        <f t="shared" si="11"/>
        <v/>
      </c>
      <c r="R122" s="30" t="str">
        <f t="shared" si="12"/>
        <v/>
      </c>
      <c r="S122" s="30" t="str">
        <f t="shared" si="13"/>
        <v/>
      </c>
      <c r="T122" s="176"/>
      <c r="U122" s="176"/>
      <c r="V122" s="176"/>
    </row>
    <row r="123" spans="1:22" ht="20.100000000000001" customHeight="1" x14ac:dyDescent="0.2">
      <c r="A123" s="22">
        <v>121</v>
      </c>
      <c r="B123" s="23" t="str">
        <f t="shared" si="8"/>
        <v/>
      </c>
      <c r="C123" s="23" t="str">
        <f t="shared" si="9"/>
        <v/>
      </c>
      <c r="D123" s="24"/>
      <c r="E123" s="25"/>
      <c r="F123" s="26"/>
      <c r="G123" s="27"/>
      <c r="H123" s="26"/>
      <c r="I123" s="25"/>
      <c r="J123" s="25"/>
      <c r="K123" s="25"/>
      <c r="L123" s="25"/>
      <c r="M123" s="26"/>
      <c r="N123" s="26"/>
      <c r="O123" s="29" t="str">
        <f t="shared" si="7"/>
        <v/>
      </c>
      <c r="P123" s="30" t="str">
        <f t="shared" si="10"/>
        <v/>
      </c>
      <c r="Q123" s="30" t="str">
        <f t="shared" si="11"/>
        <v/>
      </c>
      <c r="R123" s="30" t="str">
        <f t="shared" si="12"/>
        <v/>
      </c>
      <c r="S123" s="30" t="str">
        <f t="shared" si="13"/>
        <v/>
      </c>
      <c r="T123" s="176"/>
      <c r="U123" s="176"/>
      <c r="V123" s="176"/>
    </row>
    <row r="124" spans="1:22" ht="20.100000000000001" customHeight="1" x14ac:dyDescent="0.2">
      <c r="A124" s="22">
        <v>122</v>
      </c>
      <c r="B124" s="23" t="str">
        <f t="shared" si="8"/>
        <v/>
      </c>
      <c r="C124" s="23" t="str">
        <f t="shared" si="9"/>
        <v/>
      </c>
      <c r="D124" s="24"/>
      <c r="E124" s="25"/>
      <c r="F124" s="26"/>
      <c r="G124" s="27"/>
      <c r="H124" s="26"/>
      <c r="I124" s="25"/>
      <c r="J124" s="25"/>
      <c r="K124" s="25"/>
      <c r="L124" s="25"/>
      <c r="M124" s="26"/>
      <c r="N124" s="26"/>
      <c r="O124" s="29" t="str">
        <f t="shared" si="7"/>
        <v/>
      </c>
      <c r="P124" s="30" t="str">
        <f t="shared" si="10"/>
        <v/>
      </c>
      <c r="Q124" s="30" t="str">
        <f t="shared" si="11"/>
        <v/>
      </c>
      <c r="R124" s="30" t="str">
        <f t="shared" si="12"/>
        <v/>
      </c>
      <c r="S124" s="30" t="str">
        <f t="shared" si="13"/>
        <v/>
      </c>
      <c r="T124" s="176"/>
      <c r="U124" s="176"/>
      <c r="V124" s="176"/>
    </row>
    <row r="125" spans="1:22" ht="20.100000000000001" customHeight="1" x14ac:dyDescent="0.2">
      <c r="A125" s="22">
        <v>123</v>
      </c>
      <c r="B125" s="23" t="str">
        <f t="shared" si="8"/>
        <v/>
      </c>
      <c r="C125" s="23" t="str">
        <f t="shared" si="9"/>
        <v/>
      </c>
      <c r="D125" s="24"/>
      <c r="E125" s="25"/>
      <c r="F125" s="26"/>
      <c r="G125" s="27"/>
      <c r="H125" s="26"/>
      <c r="I125" s="25"/>
      <c r="J125" s="25"/>
      <c r="K125" s="25"/>
      <c r="L125" s="25"/>
      <c r="M125" s="26"/>
      <c r="N125" s="26"/>
      <c r="O125" s="29" t="str">
        <f t="shared" si="7"/>
        <v/>
      </c>
      <c r="P125" s="30" t="str">
        <f t="shared" si="10"/>
        <v/>
      </c>
      <c r="Q125" s="30" t="str">
        <f t="shared" si="11"/>
        <v/>
      </c>
      <c r="R125" s="30" t="str">
        <f t="shared" si="12"/>
        <v/>
      </c>
      <c r="S125" s="30" t="str">
        <f t="shared" si="13"/>
        <v/>
      </c>
      <c r="T125" s="176"/>
      <c r="U125" s="176"/>
      <c r="V125" s="176"/>
    </row>
    <row r="126" spans="1:22" ht="20.100000000000001" customHeight="1" x14ac:dyDescent="0.2">
      <c r="A126" s="22">
        <v>124</v>
      </c>
      <c r="B126" s="23" t="str">
        <f t="shared" si="8"/>
        <v/>
      </c>
      <c r="C126" s="23" t="str">
        <f t="shared" si="9"/>
        <v/>
      </c>
      <c r="D126" s="24"/>
      <c r="E126" s="25"/>
      <c r="F126" s="26"/>
      <c r="G126" s="27"/>
      <c r="H126" s="26"/>
      <c r="I126" s="25"/>
      <c r="J126" s="25"/>
      <c r="K126" s="25"/>
      <c r="L126" s="25"/>
      <c r="M126" s="26"/>
      <c r="N126" s="26"/>
      <c r="O126" s="29" t="str">
        <f t="shared" si="7"/>
        <v/>
      </c>
      <c r="P126" s="30" t="str">
        <f t="shared" si="10"/>
        <v/>
      </c>
      <c r="Q126" s="30" t="str">
        <f t="shared" si="11"/>
        <v/>
      </c>
      <c r="R126" s="30" t="str">
        <f t="shared" si="12"/>
        <v/>
      </c>
      <c r="S126" s="30" t="str">
        <f t="shared" si="13"/>
        <v/>
      </c>
      <c r="T126" s="176"/>
      <c r="U126" s="176"/>
      <c r="V126" s="176"/>
    </row>
    <row r="127" spans="1:22" ht="20.100000000000001" customHeight="1" x14ac:dyDescent="0.2">
      <c r="A127" s="22">
        <v>125</v>
      </c>
      <c r="B127" s="23" t="str">
        <f t="shared" si="8"/>
        <v/>
      </c>
      <c r="C127" s="23" t="str">
        <f t="shared" si="9"/>
        <v/>
      </c>
      <c r="D127" s="24"/>
      <c r="E127" s="25"/>
      <c r="F127" s="26"/>
      <c r="G127" s="27"/>
      <c r="H127" s="26"/>
      <c r="I127" s="25"/>
      <c r="J127" s="25"/>
      <c r="K127" s="25"/>
      <c r="L127" s="25"/>
      <c r="M127" s="26"/>
      <c r="N127" s="26"/>
      <c r="O127" s="29" t="str">
        <f t="shared" si="7"/>
        <v/>
      </c>
      <c r="P127" s="30" t="str">
        <f t="shared" si="10"/>
        <v/>
      </c>
      <c r="Q127" s="30" t="str">
        <f t="shared" si="11"/>
        <v/>
      </c>
      <c r="R127" s="30" t="str">
        <f t="shared" si="12"/>
        <v/>
      </c>
      <c r="S127" s="30" t="str">
        <f t="shared" si="13"/>
        <v/>
      </c>
      <c r="T127" s="176"/>
      <c r="U127" s="176"/>
      <c r="V127" s="176"/>
    </row>
    <row r="128" spans="1:22" ht="20.100000000000001" customHeight="1" x14ac:dyDescent="0.2">
      <c r="A128" s="22">
        <v>126</v>
      </c>
      <c r="B128" s="23" t="str">
        <f t="shared" si="8"/>
        <v/>
      </c>
      <c r="C128" s="23" t="str">
        <f t="shared" si="9"/>
        <v/>
      </c>
      <c r="D128" s="24"/>
      <c r="E128" s="25"/>
      <c r="F128" s="26"/>
      <c r="G128" s="27"/>
      <c r="H128" s="26"/>
      <c r="I128" s="25"/>
      <c r="J128" s="25"/>
      <c r="K128" s="25"/>
      <c r="L128" s="25"/>
      <c r="M128" s="26"/>
      <c r="N128" s="26"/>
      <c r="O128" s="29" t="str">
        <f t="shared" si="7"/>
        <v/>
      </c>
      <c r="P128" s="30" t="str">
        <f t="shared" si="10"/>
        <v/>
      </c>
      <c r="Q128" s="30" t="str">
        <f t="shared" si="11"/>
        <v/>
      </c>
      <c r="R128" s="30" t="str">
        <f t="shared" si="12"/>
        <v/>
      </c>
      <c r="S128" s="30" t="str">
        <f t="shared" si="13"/>
        <v/>
      </c>
      <c r="T128" s="176"/>
      <c r="U128" s="176"/>
      <c r="V128" s="176"/>
    </row>
    <row r="129" spans="1:22" ht="20.100000000000001" customHeight="1" x14ac:dyDescent="0.2">
      <c r="A129" s="22">
        <v>127</v>
      </c>
      <c r="B129" s="23" t="str">
        <f t="shared" si="8"/>
        <v/>
      </c>
      <c r="C129" s="23" t="str">
        <f t="shared" si="9"/>
        <v/>
      </c>
      <c r="D129" s="24"/>
      <c r="E129" s="25"/>
      <c r="F129" s="26"/>
      <c r="G129" s="27"/>
      <c r="H129" s="26"/>
      <c r="I129" s="25"/>
      <c r="J129" s="25"/>
      <c r="K129" s="25"/>
      <c r="L129" s="25"/>
      <c r="M129" s="26"/>
      <c r="N129" s="26"/>
      <c r="O129" s="29" t="str">
        <f t="shared" si="7"/>
        <v/>
      </c>
      <c r="P129" s="30" t="str">
        <f t="shared" si="10"/>
        <v/>
      </c>
      <c r="Q129" s="30" t="str">
        <f t="shared" si="11"/>
        <v/>
      </c>
      <c r="R129" s="30" t="str">
        <f t="shared" si="12"/>
        <v/>
      </c>
      <c r="S129" s="30" t="str">
        <f t="shared" si="13"/>
        <v/>
      </c>
      <c r="T129" s="176"/>
      <c r="U129" s="176"/>
      <c r="V129" s="176"/>
    </row>
    <row r="130" spans="1:22" ht="20.100000000000001" customHeight="1" x14ac:dyDescent="0.2">
      <c r="A130" s="22">
        <v>128</v>
      </c>
      <c r="B130" s="23" t="str">
        <f t="shared" si="8"/>
        <v/>
      </c>
      <c r="C130" s="23" t="str">
        <f t="shared" si="9"/>
        <v/>
      </c>
      <c r="D130" s="24"/>
      <c r="E130" s="25"/>
      <c r="F130" s="26"/>
      <c r="G130" s="27"/>
      <c r="H130" s="26"/>
      <c r="I130" s="25"/>
      <c r="J130" s="25"/>
      <c r="K130" s="25"/>
      <c r="L130" s="25"/>
      <c r="M130" s="26"/>
      <c r="N130" s="26"/>
      <c r="O130" s="29" t="str">
        <f t="shared" si="7"/>
        <v/>
      </c>
      <c r="P130" s="30" t="str">
        <f t="shared" si="10"/>
        <v/>
      </c>
      <c r="Q130" s="30" t="str">
        <f t="shared" si="11"/>
        <v/>
      </c>
      <c r="R130" s="30" t="str">
        <f t="shared" si="12"/>
        <v/>
      </c>
      <c r="S130" s="30" t="str">
        <f t="shared" si="13"/>
        <v/>
      </c>
      <c r="T130" s="176"/>
      <c r="U130" s="176"/>
      <c r="V130" s="176"/>
    </row>
    <row r="131" spans="1:22" ht="20.100000000000001" customHeight="1" x14ac:dyDescent="0.2">
      <c r="A131" s="22">
        <v>129</v>
      </c>
      <c r="B131" s="23" t="str">
        <f t="shared" si="8"/>
        <v/>
      </c>
      <c r="C131" s="23" t="str">
        <f t="shared" si="9"/>
        <v/>
      </c>
      <c r="D131" s="24"/>
      <c r="E131" s="25"/>
      <c r="F131" s="26"/>
      <c r="G131" s="27"/>
      <c r="H131" s="26"/>
      <c r="I131" s="25"/>
      <c r="J131" s="25"/>
      <c r="K131" s="25"/>
      <c r="L131" s="25"/>
      <c r="M131" s="26"/>
      <c r="N131" s="26"/>
      <c r="O131" s="29" t="str">
        <f t="shared" ref="O131:O194" si="14">IF(G131&lt;&gt;"",1,"")</f>
        <v/>
      </c>
      <c r="P131" s="30" t="str">
        <f t="shared" si="10"/>
        <v/>
      </c>
      <c r="Q131" s="30" t="str">
        <f t="shared" si="11"/>
        <v/>
      </c>
      <c r="R131" s="30" t="str">
        <f t="shared" si="12"/>
        <v/>
      </c>
      <c r="S131" s="30" t="str">
        <f t="shared" si="13"/>
        <v/>
      </c>
      <c r="T131" s="176"/>
      <c r="U131" s="176"/>
      <c r="V131" s="176"/>
    </row>
    <row r="132" spans="1:22" ht="20.100000000000001" customHeight="1" x14ac:dyDescent="0.2">
      <c r="A132" s="22">
        <v>130</v>
      </c>
      <c r="B132" s="23" t="str">
        <f t="shared" ref="B132:B195" si="15">IF(D132&lt;&gt;"",YEAR(D132),"")</f>
        <v/>
      </c>
      <c r="C132" s="23" t="str">
        <f t="shared" ref="C132:C195" si="16">IF(D132&lt;&gt;"",MONTH(D132),"")</f>
        <v/>
      </c>
      <c r="D132" s="24"/>
      <c r="E132" s="25"/>
      <c r="F132" s="26"/>
      <c r="G132" s="27"/>
      <c r="H132" s="26"/>
      <c r="I132" s="25"/>
      <c r="J132" s="25"/>
      <c r="K132" s="25"/>
      <c r="L132" s="25"/>
      <c r="M132" s="26"/>
      <c r="N132" s="26"/>
      <c r="O132" s="29" t="str">
        <f t="shared" si="14"/>
        <v/>
      </c>
      <c r="P132" s="30" t="str">
        <f t="shared" ref="P132:P195" si="17">IFERROR(IF(D132&gt;$U$3,"",MIN(IF(ROUND((DATEDIF(MAX($U$2,D132),$U$3,"D")+1)/($U$4*365)*O132*G132,2)=0,"",ROUND((DATEDIF(MAX($U$2,D132),$U$3,"D")+1)/($U$4*365)*O132*G132,2)),ROUND(O132*G132,2))),"")</f>
        <v/>
      </c>
      <c r="Q132" s="30" t="str">
        <f t="shared" ref="Q132:Q195" si="18">IFERROR(IF(D132&gt;$U$3,"",MIN(IF(ROUND((DATEDIF(D132,$U$3,"D")+1)/($U$4*365)*O132*G132,2)=0,"",ROUND((DATEDIF(D132,$U$3,"D")+1)/($U$4*365)*O132*G132,2)),ROUND(O132*G132,2))),"")</f>
        <v/>
      </c>
      <c r="R132" s="30" t="str">
        <f t="shared" ref="R132:R195" si="19">IFERROR(G132-MIN(IF(ROUND((DATEDIF(D132,$U$2,"D")+1)/($U$4*365)*O132*G132,2)=0,"",ROUND((DATEDIF(D132,$U$2,"D")+1)/($U$4*365)*O132*G132,2)),ROUND(O132*G132,2)),"")</f>
        <v/>
      </c>
      <c r="S132" s="30" t="str">
        <f t="shared" ref="S132:S195" si="20">IFERROR(G132-MIN(IF(ROUND((DATEDIF(D132,$U$3,"D")+1)/($U$4*365)*O132*G132,2)=0,"",ROUND((DATEDIF(D132,$U$3,"D")+1)/($U$4*365)*O132*G132,2)),ROUND(O132*G132,2)),"")</f>
        <v/>
      </c>
      <c r="T132" s="176"/>
      <c r="U132" s="176"/>
      <c r="V132" s="176"/>
    </row>
    <row r="133" spans="1:22" ht="20.100000000000001" customHeight="1" x14ac:dyDescent="0.2">
      <c r="A133" s="22">
        <v>131</v>
      </c>
      <c r="B133" s="23" t="str">
        <f t="shared" si="15"/>
        <v/>
      </c>
      <c r="C133" s="23" t="str">
        <f t="shared" si="16"/>
        <v/>
      </c>
      <c r="D133" s="24"/>
      <c r="E133" s="25"/>
      <c r="F133" s="26"/>
      <c r="G133" s="27"/>
      <c r="H133" s="26"/>
      <c r="I133" s="25"/>
      <c r="J133" s="25"/>
      <c r="K133" s="25"/>
      <c r="L133" s="25"/>
      <c r="M133" s="26"/>
      <c r="N133" s="26"/>
      <c r="O133" s="29" t="str">
        <f t="shared" si="14"/>
        <v/>
      </c>
      <c r="P133" s="30" t="str">
        <f t="shared" si="17"/>
        <v/>
      </c>
      <c r="Q133" s="30" t="str">
        <f t="shared" si="18"/>
        <v/>
      </c>
      <c r="R133" s="30" t="str">
        <f t="shared" si="19"/>
        <v/>
      </c>
      <c r="S133" s="30" t="str">
        <f t="shared" si="20"/>
        <v/>
      </c>
      <c r="T133" s="176"/>
      <c r="U133" s="176"/>
      <c r="V133" s="176"/>
    </row>
    <row r="134" spans="1:22" ht="20.100000000000001" customHeight="1" x14ac:dyDescent="0.2">
      <c r="A134" s="22">
        <v>132</v>
      </c>
      <c r="B134" s="23" t="str">
        <f t="shared" si="15"/>
        <v/>
      </c>
      <c r="C134" s="23" t="str">
        <f t="shared" si="16"/>
        <v/>
      </c>
      <c r="D134" s="24"/>
      <c r="E134" s="25"/>
      <c r="F134" s="26"/>
      <c r="G134" s="27"/>
      <c r="H134" s="26"/>
      <c r="I134" s="25"/>
      <c r="J134" s="25"/>
      <c r="K134" s="25"/>
      <c r="L134" s="25"/>
      <c r="M134" s="26"/>
      <c r="N134" s="26"/>
      <c r="O134" s="29" t="str">
        <f t="shared" si="14"/>
        <v/>
      </c>
      <c r="P134" s="30" t="str">
        <f t="shared" si="17"/>
        <v/>
      </c>
      <c r="Q134" s="30" t="str">
        <f t="shared" si="18"/>
        <v/>
      </c>
      <c r="R134" s="30" t="str">
        <f t="shared" si="19"/>
        <v/>
      </c>
      <c r="S134" s="30" t="str">
        <f t="shared" si="20"/>
        <v/>
      </c>
      <c r="T134" s="176"/>
      <c r="U134" s="176"/>
      <c r="V134" s="176"/>
    </row>
    <row r="135" spans="1:22" ht="20.100000000000001" customHeight="1" x14ac:dyDescent="0.2">
      <c r="A135" s="22">
        <v>133</v>
      </c>
      <c r="B135" s="23" t="str">
        <f t="shared" si="15"/>
        <v/>
      </c>
      <c r="C135" s="23" t="str">
        <f t="shared" si="16"/>
        <v/>
      </c>
      <c r="D135" s="24"/>
      <c r="E135" s="25"/>
      <c r="F135" s="26"/>
      <c r="G135" s="27"/>
      <c r="H135" s="26"/>
      <c r="I135" s="25"/>
      <c r="J135" s="25"/>
      <c r="K135" s="25"/>
      <c r="L135" s="25"/>
      <c r="M135" s="26"/>
      <c r="N135" s="26"/>
      <c r="O135" s="29" t="str">
        <f t="shared" si="14"/>
        <v/>
      </c>
      <c r="P135" s="30" t="str">
        <f t="shared" si="17"/>
        <v/>
      </c>
      <c r="Q135" s="30" t="str">
        <f t="shared" si="18"/>
        <v/>
      </c>
      <c r="R135" s="30" t="str">
        <f t="shared" si="19"/>
        <v/>
      </c>
      <c r="S135" s="30" t="str">
        <f t="shared" si="20"/>
        <v/>
      </c>
      <c r="T135" s="176"/>
      <c r="U135" s="176"/>
      <c r="V135" s="176"/>
    </row>
    <row r="136" spans="1:22" ht="20.100000000000001" customHeight="1" x14ac:dyDescent="0.2">
      <c r="A136" s="22">
        <v>134</v>
      </c>
      <c r="B136" s="23" t="str">
        <f t="shared" si="15"/>
        <v/>
      </c>
      <c r="C136" s="23" t="str">
        <f t="shared" si="16"/>
        <v/>
      </c>
      <c r="D136" s="24"/>
      <c r="E136" s="25"/>
      <c r="F136" s="26"/>
      <c r="G136" s="27"/>
      <c r="H136" s="26"/>
      <c r="I136" s="25"/>
      <c r="J136" s="25"/>
      <c r="K136" s="25"/>
      <c r="L136" s="25"/>
      <c r="M136" s="26"/>
      <c r="N136" s="26"/>
      <c r="O136" s="29" t="str">
        <f t="shared" si="14"/>
        <v/>
      </c>
      <c r="P136" s="30" t="str">
        <f t="shared" si="17"/>
        <v/>
      </c>
      <c r="Q136" s="30" t="str">
        <f t="shared" si="18"/>
        <v/>
      </c>
      <c r="R136" s="30" t="str">
        <f t="shared" si="19"/>
        <v/>
      </c>
      <c r="S136" s="30" t="str">
        <f t="shared" si="20"/>
        <v/>
      </c>
      <c r="T136" s="176"/>
      <c r="U136" s="176"/>
      <c r="V136" s="176"/>
    </row>
    <row r="137" spans="1:22" ht="20.100000000000001" customHeight="1" x14ac:dyDescent="0.2">
      <c r="A137" s="22">
        <v>135</v>
      </c>
      <c r="B137" s="23" t="str">
        <f t="shared" si="15"/>
        <v/>
      </c>
      <c r="C137" s="23" t="str">
        <f t="shared" si="16"/>
        <v/>
      </c>
      <c r="D137" s="24"/>
      <c r="E137" s="25"/>
      <c r="F137" s="26"/>
      <c r="G137" s="27"/>
      <c r="H137" s="26"/>
      <c r="I137" s="25"/>
      <c r="J137" s="25"/>
      <c r="K137" s="25"/>
      <c r="L137" s="25"/>
      <c r="M137" s="26"/>
      <c r="N137" s="26"/>
      <c r="O137" s="29" t="str">
        <f t="shared" si="14"/>
        <v/>
      </c>
      <c r="P137" s="30" t="str">
        <f t="shared" si="17"/>
        <v/>
      </c>
      <c r="Q137" s="30" t="str">
        <f t="shared" si="18"/>
        <v/>
      </c>
      <c r="R137" s="30" t="str">
        <f t="shared" si="19"/>
        <v/>
      </c>
      <c r="S137" s="30" t="str">
        <f t="shared" si="20"/>
        <v/>
      </c>
      <c r="T137" s="176"/>
      <c r="U137" s="176"/>
      <c r="V137" s="176"/>
    </row>
    <row r="138" spans="1:22" ht="20.100000000000001" customHeight="1" x14ac:dyDescent="0.2">
      <c r="A138" s="22">
        <v>136</v>
      </c>
      <c r="B138" s="23" t="str">
        <f t="shared" si="15"/>
        <v/>
      </c>
      <c r="C138" s="23" t="str">
        <f t="shared" si="16"/>
        <v/>
      </c>
      <c r="D138" s="24"/>
      <c r="E138" s="25"/>
      <c r="F138" s="26"/>
      <c r="G138" s="27"/>
      <c r="H138" s="26"/>
      <c r="I138" s="25"/>
      <c r="J138" s="25"/>
      <c r="K138" s="25"/>
      <c r="L138" s="25"/>
      <c r="M138" s="26"/>
      <c r="N138" s="26"/>
      <c r="O138" s="29" t="str">
        <f t="shared" si="14"/>
        <v/>
      </c>
      <c r="P138" s="30" t="str">
        <f t="shared" si="17"/>
        <v/>
      </c>
      <c r="Q138" s="30" t="str">
        <f t="shared" si="18"/>
        <v/>
      </c>
      <c r="R138" s="30" t="str">
        <f t="shared" si="19"/>
        <v/>
      </c>
      <c r="S138" s="30" t="str">
        <f t="shared" si="20"/>
        <v/>
      </c>
      <c r="T138" s="176"/>
      <c r="U138" s="176"/>
      <c r="V138" s="176"/>
    </row>
    <row r="139" spans="1:22" ht="20.100000000000001" customHeight="1" x14ac:dyDescent="0.2">
      <c r="A139" s="22">
        <v>137</v>
      </c>
      <c r="B139" s="23" t="str">
        <f t="shared" si="15"/>
        <v/>
      </c>
      <c r="C139" s="23" t="str">
        <f t="shared" si="16"/>
        <v/>
      </c>
      <c r="D139" s="24"/>
      <c r="E139" s="25"/>
      <c r="F139" s="26"/>
      <c r="G139" s="27"/>
      <c r="H139" s="26"/>
      <c r="I139" s="25"/>
      <c r="J139" s="25"/>
      <c r="K139" s="25"/>
      <c r="L139" s="25"/>
      <c r="M139" s="26"/>
      <c r="N139" s="26"/>
      <c r="O139" s="29" t="str">
        <f t="shared" si="14"/>
        <v/>
      </c>
      <c r="P139" s="30" t="str">
        <f t="shared" si="17"/>
        <v/>
      </c>
      <c r="Q139" s="30" t="str">
        <f t="shared" si="18"/>
        <v/>
      </c>
      <c r="R139" s="30" t="str">
        <f t="shared" si="19"/>
        <v/>
      </c>
      <c r="S139" s="30" t="str">
        <f t="shared" si="20"/>
        <v/>
      </c>
      <c r="T139" s="176"/>
      <c r="U139" s="176"/>
      <c r="V139" s="176"/>
    </row>
    <row r="140" spans="1:22" ht="20.100000000000001" customHeight="1" x14ac:dyDescent="0.2">
      <c r="A140" s="22">
        <v>138</v>
      </c>
      <c r="B140" s="23" t="str">
        <f t="shared" si="15"/>
        <v/>
      </c>
      <c r="C140" s="23" t="str">
        <f t="shared" si="16"/>
        <v/>
      </c>
      <c r="D140" s="24"/>
      <c r="E140" s="25"/>
      <c r="F140" s="26"/>
      <c r="G140" s="27"/>
      <c r="H140" s="26"/>
      <c r="I140" s="25"/>
      <c r="J140" s="25"/>
      <c r="K140" s="25"/>
      <c r="L140" s="25"/>
      <c r="M140" s="26"/>
      <c r="N140" s="26"/>
      <c r="O140" s="29" t="str">
        <f t="shared" si="14"/>
        <v/>
      </c>
      <c r="P140" s="30" t="str">
        <f t="shared" si="17"/>
        <v/>
      </c>
      <c r="Q140" s="30" t="str">
        <f t="shared" si="18"/>
        <v/>
      </c>
      <c r="R140" s="30" t="str">
        <f t="shared" si="19"/>
        <v/>
      </c>
      <c r="S140" s="30" t="str">
        <f t="shared" si="20"/>
        <v/>
      </c>
      <c r="T140" s="176"/>
      <c r="U140" s="176"/>
      <c r="V140" s="176"/>
    </row>
    <row r="141" spans="1:22" ht="20.100000000000001" customHeight="1" x14ac:dyDescent="0.2">
      <c r="A141" s="22">
        <v>139</v>
      </c>
      <c r="B141" s="23" t="str">
        <f t="shared" si="15"/>
        <v/>
      </c>
      <c r="C141" s="23" t="str">
        <f t="shared" si="16"/>
        <v/>
      </c>
      <c r="D141" s="24"/>
      <c r="E141" s="25"/>
      <c r="F141" s="26"/>
      <c r="G141" s="27"/>
      <c r="H141" s="26"/>
      <c r="I141" s="25"/>
      <c r="J141" s="25"/>
      <c r="K141" s="25"/>
      <c r="L141" s="25"/>
      <c r="M141" s="26"/>
      <c r="N141" s="26"/>
      <c r="O141" s="29" t="str">
        <f t="shared" si="14"/>
        <v/>
      </c>
      <c r="P141" s="30" t="str">
        <f t="shared" si="17"/>
        <v/>
      </c>
      <c r="Q141" s="30" t="str">
        <f t="shared" si="18"/>
        <v/>
      </c>
      <c r="R141" s="30" t="str">
        <f t="shared" si="19"/>
        <v/>
      </c>
      <c r="S141" s="30" t="str">
        <f t="shared" si="20"/>
        <v/>
      </c>
      <c r="T141" s="176"/>
      <c r="U141" s="176"/>
      <c r="V141" s="176"/>
    </row>
    <row r="142" spans="1:22" ht="20.100000000000001" customHeight="1" x14ac:dyDescent="0.2">
      <c r="A142" s="22">
        <v>140</v>
      </c>
      <c r="B142" s="23" t="str">
        <f t="shared" si="15"/>
        <v/>
      </c>
      <c r="C142" s="23" t="str">
        <f t="shared" si="16"/>
        <v/>
      </c>
      <c r="D142" s="24"/>
      <c r="E142" s="25"/>
      <c r="F142" s="26"/>
      <c r="G142" s="27"/>
      <c r="H142" s="26"/>
      <c r="I142" s="25"/>
      <c r="J142" s="25"/>
      <c r="K142" s="25"/>
      <c r="L142" s="25"/>
      <c r="M142" s="26"/>
      <c r="N142" s="26"/>
      <c r="O142" s="29" t="str">
        <f t="shared" si="14"/>
        <v/>
      </c>
      <c r="P142" s="30" t="str">
        <f t="shared" si="17"/>
        <v/>
      </c>
      <c r="Q142" s="30" t="str">
        <f t="shared" si="18"/>
        <v/>
      </c>
      <c r="R142" s="30" t="str">
        <f t="shared" si="19"/>
        <v/>
      </c>
      <c r="S142" s="30" t="str">
        <f t="shared" si="20"/>
        <v/>
      </c>
      <c r="T142" s="176"/>
      <c r="U142" s="176"/>
      <c r="V142" s="176"/>
    </row>
    <row r="143" spans="1:22" ht="20.100000000000001" customHeight="1" x14ac:dyDescent="0.2">
      <c r="A143" s="22">
        <v>141</v>
      </c>
      <c r="B143" s="23" t="str">
        <f t="shared" si="15"/>
        <v/>
      </c>
      <c r="C143" s="23" t="str">
        <f t="shared" si="16"/>
        <v/>
      </c>
      <c r="D143" s="24"/>
      <c r="E143" s="25"/>
      <c r="F143" s="26"/>
      <c r="G143" s="27"/>
      <c r="H143" s="26"/>
      <c r="I143" s="25"/>
      <c r="J143" s="25"/>
      <c r="K143" s="25"/>
      <c r="L143" s="25"/>
      <c r="M143" s="26"/>
      <c r="N143" s="26"/>
      <c r="O143" s="29" t="str">
        <f t="shared" si="14"/>
        <v/>
      </c>
      <c r="P143" s="30" t="str">
        <f t="shared" si="17"/>
        <v/>
      </c>
      <c r="Q143" s="30" t="str">
        <f t="shared" si="18"/>
        <v/>
      </c>
      <c r="R143" s="30" t="str">
        <f t="shared" si="19"/>
        <v/>
      </c>
      <c r="S143" s="30" t="str">
        <f t="shared" si="20"/>
        <v/>
      </c>
      <c r="T143" s="176"/>
      <c r="U143" s="176"/>
      <c r="V143" s="176"/>
    </row>
    <row r="144" spans="1:22" ht="20.100000000000001" customHeight="1" x14ac:dyDescent="0.2">
      <c r="A144" s="22">
        <v>142</v>
      </c>
      <c r="B144" s="23" t="str">
        <f t="shared" si="15"/>
        <v/>
      </c>
      <c r="C144" s="23" t="str">
        <f t="shared" si="16"/>
        <v/>
      </c>
      <c r="D144" s="24"/>
      <c r="E144" s="25"/>
      <c r="F144" s="26"/>
      <c r="G144" s="27"/>
      <c r="H144" s="26"/>
      <c r="I144" s="25"/>
      <c r="J144" s="25"/>
      <c r="K144" s="25"/>
      <c r="L144" s="25"/>
      <c r="M144" s="26"/>
      <c r="N144" s="26"/>
      <c r="O144" s="29" t="str">
        <f t="shared" si="14"/>
        <v/>
      </c>
      <c r="P144" s="30" t="str">
        <f t="shared" si="17"/>
        <v/>
      </c>
      <c r="Q144" s="30" t="str">
        <f t="shared" si="18"/>
        <v/>
      </c>
      <c r="R144" s="30" t="str">
        <f t="shared" si="19"/>
        <v/>
      </c>
      <c r="S144" s="30" t="str">
        <f t="shared" si="20"/>
        <v/>
      </c>
      <c r="T144" s="176"/>
      <c r="U144" s="176"/>
      <c r="V144" s="176"/>
    </row>
    <row r="145" spans="1:22" ht="20.100000000000001" customHeight="1" x14ac:dyDescent="0.2">
      <c r="A145" s="22">
        <v>143</v>
      </c>
      <c r="B145" s="23" t="str">
        <f t="shared" si="15"/>
        <v/>
      </c>
      <c r="C145" s="23" t="str">
        <f t="shared" si="16"/>
        <v/>
      </c>
      <c r="D145" s="24"/>
      <c r="E145" s="25"/>
      <c r="F145" s="26"/>
      <c r="G145" s="27"/>
      <c r="H145" s="26"/>
      <c r="I145" s="25"/>
      <c r="J145" s="25"/>
      <c r="K145" s="25"/>
      <c r="L145" s="25"/>
      <c r="M145" s="26"/>
      <c r="N145" s="26"/>
      <c r="O145" s="29" t="str">
        <f t="shared" si="14"/>
        <v/>
      </c>
      <c r="P145" s="30" t="str">
        <f t="shared" si="17"/>
        <v/>
      </c>
      <c r="Q145" s="30" t="str">
        <f t="shared" si="18"/>
        <v/>
      </c>
      <c r="R145" s="30" t="str">
        <f t="shared" si="19"/>
        <v/>
      </c>
      <c r="S145" s="30" t="str">
        <f t="shared" si="20"/>
        <v/>
      </c>
      <c r="T145" s="176"/>
      <c r="U145" s="176"/>
      <c r="V145" s="176"/>
    </row>
    <row r="146" spans="1:22" ht="20.100000000000001" customHeight="1" x14ac:dyDescent="0.2">
      <c r="A146" s="22">
        <v>144</v>
      </c>
      <c r="B146" s="23" t="str">
        <f t="shared" si="15"/>
        <v/>
      </c>
      <c r="C146" s="23" t="str">
        <f t="shared" si="16"/>
        <v/>
      </c>
      <c r="D146" s="24"/>
      <c r="E146" s="25"/>
      <c r="F146" s="26"/>
      <c r="G146" s="27"/>
      <c r="H146" s="26"/>
      <c r="I146" s="25"/>
      <c r="J146" s="25"/>
      <c r="K146" s="25"/>
      <c r="L146" s="25"/>
      <c r="M146" s="26"/>
      <c r="N146" s="26"/>
      <c r="O146" s="29" t="str">
        <f t="shared" si="14"/>
        <v/>
      </c>
      <c r="P146" s="30" t="str">
        <f t="shared" si="17"/>
        <v/>
      </c>
      <c r="Q146" s="30" t="str">
        <f t="shared" si="18"/>
        <v/>
      </c>
      <c r="R146" s="30" t="str">
        <f t="shared" si="19"/>
        <v/>
      </c>
      <c r="S146" s="30" t="str">
        <f t="shared" si="20"/>
        <v/>
      </c>
      <c r="T146" s="176"/>
      <c r="U146" s="176"/>
      <c r="V146" s="176"/>
    </row>
    <row r="147" spans="1:22" ht="20.100000000000001" customHeight="1" x14ac:dyDescent="0.2">
      <c r="A147" s="22">
        <v>145</v>
      </c>
      <c r="B147" s="23" t="str">
        <f t="shared" si="15"/>
        <v/>
      </c>
      <c r="C147" s="23" t="str">
        <f t="shared" si="16"/>
        <v/>
      </c>
      <c r="D147" s="24"/>
      <c r="E147" s="25"/>
      <c r="F147" s="26"/>
      <c r="G147" s="27"/>
      <c r="H147" s="26"/>
      <c r="I147" s="25"/>
      <c r="J147" s="25"/>
      <c r="K147" s="25"/>
      <c r="L147" s="25"/>
      <c r="M147" s="26"/>
      <c r="N147" s="26"/>
      <c r="O147" s="29" t="str">
        <f t="shared" si="14"/>
        <v/>
      </c>
      <c r="P147" s="30" t="str">
        <f t="shared" si="17"/>
        <v/>
      </c>
      <c r="Q147" s="30" t="str">
        <f t="shared" si="18"/>
        <v/>
      </c>
      <c r="R147" s="30" t="str">
        <f t="shared" si="19"/>
        <v/>
      </c>
      <c r="S147" s="30" t="str">
        <f t="shared" si="20"/>
        <v/>
      </c>
      <c r="T147" s="176"/>
      <c r="U147" s="176"/>
      <c r="V147" s="176"/>
    </row>
    <row r="148" spans="1:22" ht="20.100000000000001" customHeight="1" x14ac:dyDescent="0.2">
      <c r="A148" s="22">
        <v>146</v>
      </c>
      <c r="B148" s="23" t="str">
        <f t="shared" si="15"/>
        <v/>
      </c>
      <c r="C148" s="23" t="str">
        <f t="shared" si="16"/>
        <v/>
      </c>
      <c r="D148" s="24"/>
      <c r="E148" s="25"/>
      <c r="F148" s="26"/>
      <c r="G148" s="27"/>
      <c r="H148" s="26"/>
      <c r="I148" s="25"/>
      <c r="J148" s="25"/>
      <c r="K148" s="25"/>
      <c r="L148" s="25"/>
      <c r="M148" s="26"/>
      <c r="N148" s="26"/>
      <c r="O148" s="29" t="str">
        <f t="shared" si="14"/>
        <v/>
      </c>
      <c r="P148" s="30" t="str">
        <f t="shared" si="17"/>
        <v/>
      </c>
      <c r="Q148" s="30" t="str">
        <f t="shared" si="18"/>
        <v/>
      </c>
      <c r="R148" s="30" t="str">
        <f t="shared" si="19"/>
        <v/>
      </c>
      <c r="S148" s="30" t="str">
        <f t="shared" si="20"/>
        <v/>
      </c>
      <c r="T148" s="176"/>
      <c r="U148" s="176"/>
      <c r="V148" s="176"/>
    </row>
    <row r="149" spans="1:22" ht="20.100000000000001" customHeight="1" x14ac:dyDescent="0.2">
      <c r="A149" s="22">
        <v>147</v>
      </c>
      <c r="B149" s="23" t="str">
        <f t="shared" si="15"/>
        <v/>
      </c>
      <c r="C149" s="23" t="str">
        <f t="shared" si="16"/>
        <v/>
      </c>
      <c r="D149" s="24"/>
      <c r="E149" s="25"/>
      <c r="F149" s="26"/>
      <c r="G149" s="27"/>
      <c r="H149" s="26"/>
      <c r="I149" s="25"/>
      <c r="J149" s="25"/>
      <c r="K149" s="25"/>
      <c r="L149" s="25"/>
      <c r="M149" s="26"/>
      <c r="N149" s="26"/>
      <c r="O149" s="29" t="str">
        <f t="shared" si="14"/>
        <v/>
      </c>
      <c r="P149" s="30" t="str">
        <f t="shared" si="17"/>
        <v/>
      </c>
      <c r="Q149" s="30" t="str">
        <f t="shared" si="18"/>
        <v/>
      </c>
      <c r="R149" s="30" t="str">
        <f t="shared" si="19"/>
        <v/>
      </c>
      <c r="S149" s="30" t="str">
        <f t="shared" si="20"/>
        <v/>
      </c>
      <c r="T149" s="176"/>
      <c r="U149" s="176"/>
      <c r="V149" s="176"/>
    </row>
    <row r="150" spans="1:22" ht="20.100000000000001" customHeight="1" x14ac:dyDescent="0.2">
      <c r="A150" s="22">
        <v>148</v>
      </c>
      <c r="B150" s="23" t="str">
        <f t="shared" si="15"/>
        <v/>
      </c>
      <c r="C150" s="23" t="str">
        <f t="shared" si="16"/>
        <v/>
      </c>
      <c r="D150" s="24"/>
      <c r="E150" s="25"/>
      <c r="F150" s="26"/>
      <c r="G150" s="27"/>
      <c r="H150" s="26"/>
      <c r="I150" s="25"/>
      <c r="J150" s="25"/>
      <c r="K150" s="25"/>
      <c r="L150" s="25"/>
      <c r="M150" s="26"/>
      <c r="N150" s="26"/>
      <c r="O150" s="29" t="str">
        <f t="shared" si="14"/>
        <v/>
      </c>
      <c r="P150" s="30" t="str">
        <f t="shared" si="17"/>
        <v/>
      </c>
      <c r="Q150" s="30" t="str">
        <f t="shared" si="18"/>
        <v/>
      </c>
      <c r="R150" s="30" t="str">
        <f t="shared" si="19"/>
        <v/>
      </c>
      <c r="S150" s="30" t="str">
        <f t="shared" si="20"/>
        <v/>
      </c>
      <c r="T150" s="176"/>
      <c r="U150" s="176"/>
      <c r="V150" s="176"/>
    </row>
    <row r="151" spans="1:22" ht="20.100000000000001" customHeight="1" x14ac:dyDescent="0.2">
      <c r="A151" s="22">
        <v>149</v>
      </c>
      <c r="B151" s="23" t="str">
        <f t="shared" si="15"/>
        <v/>
      </c>
      <c r="C151" s="23" t="str">
        <f t="shared" si="16"/>
        <v/>
      </c>
      <c r="D151" s="24"/>
      <c r="E151" s="25"/>
      <c r="F151" s="26"/>
      <c r="G151" s="27"/>
      <c r="H151" s="26"/>
      <c r="I151" s="25"/>
      <c r="J151" s="25"/>
      <c r="K151" s="25"/>
      <c r="L151" s="25"/>
      <c r="M151" s="26"/>
      <c r="N151" s="26"/>
      <c r="O151" s="29" t="str">
        <f t="shared" si="14"/>
        <v/>
      </c>
      <c r="P151" s="30" t="str">
        <f t="shared" si="17"/>
        <v/>
      </c>
      <c r="Q151" s="30" t="str">
        <f t="shared" si="18"/>
        <v/>
      </c>
      <c r="R151" s="30" t="str">
        <f t="shared" si="19"/>
        <v/>
      </c>
      <c r="S151" s="30" t="str">
        <f t="shared" si="20"/>
        <v/>
      </c>
      <c r="T151" s="176"/>
      <c r="U151" s="176"/>
      <c r="V151" s="176"/>
    </row>
    <row r="152" spans="1:22" ht="20.100000000000001" customHeight="1" x14ac:dyDescent="0.2">
      <c r="A152" s="22">
        <v>150</v>
      </c>
      <c r="B152" s="23" t="str">
        <f t="shared" si="15"/>
        <v/>
      </c>
      <c r="C152" s="23" t="str">
        <f t="shared" si="16"/>
        <v/>
      </c>
      <c r="D152" s="24"/>
      <c r="E152" s="25"/>
      <c r="F152" s="26"/>
      <c r="G152" s="27"/>
      <c r="H152" s="26"/>
      <c r="I152" s="25"/>
      <c r="J152" s="25"/>
      <c r="K152" s="25"/>
      <c r="L152" s="25"/>
      <c r="M152" s="26"/>
      <c r="N152" s="26"/>
      <c r="O152" s="29" t="str">
        <f t="shared" si="14"/>
        <v/>
      </c>
      <c r="P152" s="30" t="str">
        <f t="shared" si="17"/>
        <v/>
      </c>
      <c r="Q152" s="30" t="str">
        <f t="shared" si="18"/>
        <v/>
      </c>
      <c r="R152" s="30" t="str">
        <f t="shared" si="19"/>
        <v/>
      </c>
      <c r="S152" s="30" t="str">
        <f t="shared" si="20"/>
        <v/>
      </c>
      <c r="T152" s="176"/>
      <c r="U152" s="176"/>
      <c r="V152" s="176"/>
    </row>
    <row r="153" spans="1:22" ht="20.100000000000001" customHeight="1" x14ac:dyDescent="0.2">
      <c r="A153" s="22">
        <v>151</v>
      </c>
      <c r="B153" s="23" t="str">
        <f t="shared" si="15"/>
        <v/>
      </c>
      <c r="C153" s="23" t="str">
        <f t="shared" si="16"/>
        <v/>
      </c>
      <c r="D153" s="24"/>
      <c r="E153" s="25"/>
      <c r="F153" s="26"/>
      <c r="G153" s="27"/>
      <c r="H153" s="26"/>
      <c r="I153" s="25"/>
      <c r="J153" s="25"/>
      <c r="K153" s="25"/>
      <c r="L153" s="25"/>
      <c r="M153" s="26"/>
      <c r="N153" s="26"/>
      <c r="O153" s="29" t="str">
        <f t="shared" si="14"/>
        <v/>
      </c>
      <c r="P153" s="30" t="str">
        <f t="shared" si="17"/>
        <v/>
      </c>
      <c r="Q153" s="30" t="str">
        <f t="shared" si="18"/>
        <v/>
      </c>
      <c r="R153" s="30" t="str">
        <f t="shared" si="19"/>
        <v/>
      </c>
      <c r="S153" s="30" t="str">
        <f t="shared" si="20"/>
        <v/>
      </c>
      <c r="T153" s="176"/>
      <c r="U153" s="176"/>
      <c r="V153" s="176"/>
    </row>
    <row r="154" spans="1:22" ht="20.100000000000001" customHeight="1" x14ac:dyDescent="0.2">
      <c r="A154" s="22">
        <v>152</v>
      </c>
      <c r="B154" s="23" t="str">
        <f t="shared" si="15"/>
        <v/>
      </c>
      <c r="C154" s="23" t="str">
        <f t="shared" si="16"/>
        <v/>
      </c>
      <c r="D154" s="24"/>
      <c r="E154" s="25"/>
      <c r="F154" s="26"/>
      <c r="G154" s="27"/>
      <c r="H154" s="26"/>
      <c r="I154" s="25"/>
      <c r="J154" s="25"/>
      <c r="K154" s="25"/>
      <c r="L154" s="25"/>
      <c r="M154" s="26"/>
      <c r="N154" s="26"/>
      <c r="O154" s="29" t="str">
        <f t="shared" si="14"/>
        <v/>
      </c>
      <c r="P154" s="30" t="str">
        <f t="shared" si="17"/>
        <v/>
      </c>
      <c r="Q154" s="30" t="str">
        <f t="shared" si="18"/>
        <v/>
      </c>
      <c r="R154" s="30" t="str">
        <f t="shared" si="19"/>
        <v/>
      </c>
      <c r="S154" s="30" t="str">
        <f t="shared" si="20"/>
        <v/>
      </c>
      <c r="T154" s="176"/>
      <c r="U154" s="176"/>
      <c r="V154" s="176"/>
    </row>
    <row r="155" spans="1:22" ht="20.100000000000001" customHeight="1" x14ac:dyDescent="0.2">
      <c r="A155" s="22">
        <v>153</v>
      </c>
      <c r="B155" s="23" t="str">
        <f t="shared" si="15"/>
        <v/>
      </c>
      <c r="C155" s="23" t="str">
        <f t="shared" si="16"/>
        <v/>
      </c>
      <c r="D155" s="24"/>
      <c r="E155" s="25"/>
      <c r="F155" s="26"/>
      <c r="G155" s="27"/>
      <c r="H155" s="26"/>
      <c r="I155" s="25"/>
      <c r="J155" s="25"/>
      <c r="K155" s="25"/>
      <c r="L155" s="25"/>
      <c r="M155" s="26"/>
      <c r="N155" s="26"/>
      <c r="O155" s="29" t="str">
        <f t="shared" si="14"/>
        <v/>
      </c>
      <c r="P155" s="30" t="str">
        <f t="shared" si="17"/>
        <v/>
      </c>
      <c r="Q155" s="30" t="str">
        <f t="shared" si="18"/>
        <v/>
      </c>
      <c r="R155" s="30" t="str">
        <f t="shared" si="19"/>
        <v/>
      </c>
      <c r="S155" s="30" t="str">
        <f t="shared" si="20"/>
        <v/>
      </c>
      <c r="T155" s="176"/>
      <c r="U155" s="176"/>
      <c r="V155" s="176"/>
    </row>
    <row r="156" spans="1:22" ht="20.100000000000001" customHeight="1" x14ac:dyDescent="0.2">
      <c r="A156" s="22">
        <v>154</v>
      </c>
      <c r="B156" s="23" t="str">
        <f t="shared" si="15"/>
        <v/>
      </c>
      <c r="C156" s="23" t="str">
        <f t="shared" si="16"/>
        <v/>
      </c>
      <c r="D156" s="24"/>
      <c r="E156" s="25"/>
      <c r="F156" s="26"/>
      <c r="G156" s="27"/>
      <c r="H156" s="26"/>
      <c r="I156" s="25"/>
      <c r="J156" s="25"/>
      <c r="K156" s="25"/>
      <c r="L156" s="25"/>
      <c r="M156" s="26"/>
      <c r="N156" s="26"/>
      <c r="O156" s="29" t="str">
        <f t="shared" si="14"/>
        <v/>
      </c>
      <c r="P156" s="30" t="str">
        <f t="shared" si="17"/>
        <v/>
      </c>
      <c r="Q156" s="30" t="str">
        <f t="shared" si="18"/>
        <v/>
      </c>
      <c r="R156" s="30" t="str">
        <f t="shared" si="19"/>
        <v/>
      </c>
      <c r="S156" s="30" t="str">
        <f t="shared" si="20"/>
        <v/>
      </c>
      <c r="T156" s="176"/>
      <c r="U156" s="176"/>
      <c r="V156" s="176"/>
    </row>
    <row r="157" spans="1:22" ht="20.100000000000001" customHeight="1" x14ac:dyDescent="0.2">
      <c r="A157" s="22">
        <v>155</v>
      </c>
      <c r="B157" s="23" t="str">
        <f t="shared" si="15"/>
        <v/>
      </c>
      <c r="C157" s="23" t="str">
        <f t="shared" si="16"/>
        <v/>
      </c>
      <c r="D157" s="24"/>
      <c r="E157" s="25"/>
      <c r="F157" s="26"/>
      <c r="G157" s="27"/>
      <c r="H157" s="26"/>
      <c r="I157" s="25"/>
      <c r="J157" s="25"/>
      <c r="K157" s="25"/>
      <c r="L157" s="25"/>
      <c r="M157" s="26"/>
      <c r="N157" s="26"/>
      <c r="O157" s="29" t="str">
        <f t="shared" si="14"/>
        <v/>
      </c>
      <c r="P157" s="30" t="str">
        <f t="shared" si="17"/>
        <v/>
      </c>
      <c r="Q157" s="30" t="str">
        <f t="shared" si="18"/>
        <v/>
      </c>
      <c r="R157" s="30" t="str">
        <f t="shared" si="19"/>
        <v/>
      </c>
      <c r="S157" s="30" t="str">
        <f t="shared" si="20"/>
        <v/>
      </c>
      <c r="T157" s="176"/>
      <c r="U157" s="176"/>
      <c r="V157" s="176"/>
    </row>
    <row r="158" spans="1:22" ht="20.100000000000001" customHeight="1" x14ac:dyDescent="0.2">
      <c r="A158" s="22">
        <v>156</v>
      </c>
      <c r="B158" s="23" t="str">
        <f t="shared" si="15"/>
        <v/>
      </c>
      <c r="C158" s="23" t="str">
        <f t="shared" si="16"/>
        <v/>
      </c>
      <c r="D158" s="24"/>
      <c r="E158" s="25"/>
      <c r="F158" s="26"/>
      <c r="G158" s="27"/>
      <c r="H158" s="26"/>
      <c r="I158" s="25"/>
      <c r="J158" s="25"/>
      <c r="K158" s="25"/>
      <c r="L158" s="25"/>
      <c r="M158" s="26"/>
      <c r="N158" s="26"/>
      <c r="O158" s="29" t="str">
        <f t="shared" si="14"/>
        <v/>
      </c>
      <c r="P158" s="30" t="str">
        <f t="shared" si="17"/>
        <v/>
      </c>
      <c r="Q158" s="30" t="str">
        <f t="shared" si="18"/>
        <v/>
      </c>
      <c r="R158" s="30" t="str">
        <f t="shared" si="19"/>
        <v/>
      </c>
      <c r="S158" s="30" t="str">
        <f t="shared" si="20"/>
        <v/>
      </c>
      <c r="T158" s="176"/>
      <c r="U158" s="176"/>
      <c r="V158" s="176"/>
    </row>
    <row r="159" spans="1:22" ht="20.100000000000001" customHeight="1" x14ac:dyDescent="0.2">
      <c r="A159" s="22">
        <v>157</v>
      </c>
      <c r="B159" s="23" t="str">
        <f t="shared" si="15"/>
        <v/>
      </c>
      <c r="C159" s="23" t="str">
        <f t="shared" si="16"/>
        <v/>
      </c>
      <c r="D159" s="24"/>
      <c r="E159" s="25"/>
      <c r="F159" s="26"/>
      <c r="G159" s="27"/>
      <c r="H159" s="26"/>
      <c r="I159" s="25"/>
      <c r="J159" s="25"/>
      <c r="K159" s="25"/>
      <c r="L159" s="25"/>
      <c r="M159" s="26"/>
      <c r="N159" s="26"/>
      <c r="O159" s="29" t="str">
        <f t="shared" si="14"/>
        <v/>
      </c>
      <c r="P159" s="30" t="str">
        <f t="shared" si="17"/>
        <v/>
      </c>
      <c r="Q159" s="30" t="str">
        <f t="shared" si="18"/>
        <v/>
      </c>
      <c r="R159" s="30" t="str">
        <f t="shared" si="19"/>
        <v/>
      </c>
      <c r="S159" s="30" t="str">
        <f t="shared" si="20"/>
        <v/>
      </c>
      <c r="T159" s="176"/>
      <c r="U159" s="176"/>
      <c r="V159" s="176"/>
    </row>
    <row r="160" spans="1:22" ht="20.100000000000001" customHeight="1" x14ac:dyDescent="0.2">
      <c r="A160" s="22">
        <v>158</v>
      </c>
      <c r="B160" s="23" t="str">
        <f t="shared" si="15"/>
        <v/>
      </c>
      <c r="C160" s="23" t="str">
        <f t="shared" si="16"/>
        <v/>
      </c>
      <c r="D160" s="24"/>
      <c r="E160" s="25"/>
      <c r="F160" s="26"/>
      <c r="G160" s="27"/>
      <c r="H160" s="26"/>
      <c r="I160" s="25"/>
      <c r="J160" s="25"/>
      <c r="K160" s="25"/>
      <c r="L160" s="25"/>
      <c r="M160" s="26"/>
      <c r="N160" s="26"/>
      <c r="O160" s="29" t="str">
        <f t="shared" si="14"/>
        <v/>
      </c>
      <c r="P160" s="30" t="str">
        <f t="shared" si="17"/>
        <v/>
      </c>
      <c r="Q160" s="30" t="str">
        <f t="shared" si="18"/>
        <v/>
      </c>
      <c r="R160" s="30" t="str">
        <f t="shared" si="19"/>
        <v/>
      </c>
      <c r="S160" s="30" t="str">
        <f t="shared" si="20"/>
        <v/>
      </c>
      <c r="T160" s="176"/>
      <c r="U160" s="176"/>
      <c r="V160" s="176"/>
    </row>
    <row r="161" spans="1:22" ht="20.100000000000001" customHeight="1" x14ac:dyDescent="0.2">
      <c r="A161" s="22">
        <v>159</v>
      </c>
      <c r="B161" s="23" t="str">
        <f t="shared" si="15"/>
        <v/>
      </c>
      <c r="C161" s="23" t="str">
        <f t="shared" si="16"/>
        <v/>
      </c>
      <c r="D161" s="24"/>
      <c r="E161" s="25"/>
      <c r="F161" s="26"/>
      <c r="G161" s="27"/>
      <c r="H161" s="26"/>
      <c r="I161" s="25"/>
      <c r="J161" s="25"/>
      <c r="K161" s="25"/>
      <c r="L161" s="25"/>
      <c r="M161" s="26"/>
      <c r="N161" s="26"/>
      <c r="O161" s="29" t="str">
        <f t="shared" si="14"/>
        <v/>
      </c>
      <c r="P161" s="30" t="str">
        <f t="shared" si="17"/>
        <v/>
      </c>
      <c r="Q161" s="30" t="str">
        <f t="shared" si="18"/>
        <v/>
      </c>
      <c r="R161" s="30" t="str">
        <f t="shared" si="19"/>
        <v/>
      </c>
      <c r="S161" s="30" t="str">
        <f t="shared" si="20"/>
        <v/>
      </c>
      <c r="T161" s="176"/>
      <c r="U161" s="176"/>
      <c r="V161" s="176"/>
    </row>
    <row r="162" spans="1:22" ht="20.100000000000001" customHeight="1" x14ac:dyDescent="0.2">
      <c r="A162" s="22">
        <v>160</v>
      </c>
      <c r="B162" s="23" t="str">
        <f t="shared" si="15"/>
        <v/>
      </c>
      <c r="C162" s="23" t="str">
        <f t="shared" si="16"/>
        <v/>
      </c>
      <c r="D162" s="24"/>
      <c r="E162" s="25"/>
      <c r="F162" s="26"/>
      <c r="G162" s="27"/>
      <c r="H162" s="26"/>
      <c r="I162" s="25"/>
      <c r="J162" s="25"/>
      <c r="K162" s="25"/>
      <c r="L162" s="25"/>
      <c r="M162" s="26"/>
      <c r="N162" s="26"/>
      <c r="O162" s="29" t="str">
        <f t="shared" si="14"/>
        <v/>
      </c>
      <c r="P162" s="30" t="str">
        <f t="shared" si="17"/>
        <v/>
      </c>
      <c r="Q162" s="30" t="str">
        <f t="shared" si="18"/>
        <v/>
      </c>
      <c r="R162" s="30" t="str">
        <f t="shared" si="19"/>
        <v/>
      </c>
      <c r="S162" s="30" t="str">
        <f t="shared" si="20"/>
        <v/>
      </c>
      <c r="T162" s="176"/>
      <c r="U162" s="176"/>
      <c r="V162" s="176"/>
    </row>
    <row r="163" spans="1:22" ht="20.100000000000001" customHeight="1" x14ac:dyDescent="0.2">
      <c r="A163" s="22">
        <v>161</v>
      </c>
      <c r="B163" s="23" t="str">
        <f t="shared" si="15"/>
        <v/>
      </c>
      <c r="C163" s="23" t="str">
        <f t="shared" si="16"/>
        <v/>
      </c>
      <c r="D163" s="24"/>
      <c r="E163" s="25"/>
      <c r="F163" s="26"/>
      <c r="G163" s="27"/>
      <c r="H163" s="26"/>
      <c r="I163" s="25"/>
      <c r="J163" s="25"/>
      <c r="K163" s="25"/>
      <c r="L163" s="25"/>
      <c r="M163" s="26"/>
      <c r="N163" s="26"/>
      <c r="O163" s="29" t="str">
        <f t="shared" si="14"/>
        <v/>
      </c>
      <c r="P163" s="30" t="str">
        <f t="shared" si="17"/>
        <v/>
      </c>
      <c r="Q163" s="30" t="str">
        <f t="shared" si="18"/>
        <v/>
      </c>
      <c r="R163" s="30" t="str">
        <f t="shared" si="19"/>
        <v/>
      </c>
      <c r="S163" s="30" t="str">
        <f t="shared" si="20"/>
        <v/>
      </c>
      <c r="T163" s="176"/>
      <c r="U163" s="176"/>
      <c r="V163" s="176"/>
    </row>
    <row r="164" spans="1:22" ht="20.100000000000001" customHeight="1" x14ac:dyDescent="0.2">
      <c r="A164" s="22">
        <v>162</v>
      </c>
      <c r="B164" s="23" t="str">
        <f t="shared" si="15"/>
        <v/>
      </c>
      <c r="C164" s="23" t="str">
        <f t="shared" si="16"/>
        <v/>
      </c>
      <c r="D164" s="24"/>
      <c r="E164" s="25"/>
      <c r="F164" s="26"/>
      <c r="G164" s="27"/>
      <c r="H164" s="26"/>
      <c r="I164" s="25"/>
      <c r="J164" s="25"/>
      <c r="K164" s="25"/>
      <c r="L164" s="25"/>
      <c r="M164" s="26"/>
      <c r="N164" s="26"/>
      <c r="O164" s="29" t="str">
        <f t="shared" si="14"/>
        <v/>
      </c>
      <c r="P164" s="30" t="str">
        <f t="shared" si="17"/>
        <v/>
      </c>
      <c r="Q164" s="30" t="str">
        <f t="shared" si="18"/>
        <v/>
      </c>
      <c r="R164" s="30" t="str">
        <f t="shared" si="19"/>
        <v/>
      </c>
      <c r="S164" s="30" t="str">
        <f t="shared" si="20"/>
        <v/>
      </c>
      <c r="T164" s="176"/>
      <c r="U164" s="176"/>
      <c r="V164" s="176"/>
    </row>
    <row r="165" spans="1:22" ht="20.100000000000001" customHeight="1" x14ac:dyDescent="0.2">
      <c r="A165" s="22">
        <v>163</v>
      </c>
      <c r="B165" s="23" t="str">
        <f t="shared" si="15"/>
        <v/>
      </c>
      <c r="C165" s="23" t="str">
        <f t="shared" si="16"/>
        <v/>
      </c>
      <c r="D165" s="24"/>
      <c r="E165" s="25"/>
      <c r="F165" s="26"/>
      <c r="G165" s="27"/>
      <c r="H165" s="26"/>
      <c r="I165" s="25"/>
      <c r="J165" s="25"/>
      <c r="K165" s="25"/>
      <c r="L165" s="25"/>
      <c r="M165" s="26"/>
      <c r="N165" s="26"/>
      <c r="O165" s="29" t="str">
        <f t="shared" si="14"/>
        <v/>
      </c>
      <c r="P165" s="30" t="str">
        <f t="shared" si="17"/>
        <v/>
      </c>
      <c r="Q165" s="30" t="str">
        <f t="shared" si="18"/>
        <v/>
      </c>
      <c r="R165" s="30" t="str">
        <f t="shared" si="19"/>
        <v/>
      </c>
      <c r="S165" s="30" t="str">
        <f t="shared" si="20"/>
        <v/>
      </c>
      <c r="T165" s="176"/>
      <c r="U165" s="176"/>
      <c r="V165" s="176"/>
    </row>
    <row r="166" spans="1:22" ht="20.100000000000001" customHeight="1" x14ac:dyDescent="0.2">
      <c r="A166" s="22">
        <v>164</v>
      </c>
      <c r="B166" s="23" t="str">
        <f t="shared" si="15"/>
        <v/>
      </c>
      <c r="C166" s="23" t="str">
        <f t="shared" si="16"/>
        <v/>
      </c>
      <c r="D166" s="24"/>
      <c r="E166" s="25"/>
      <c r="F166" s="26"/>
      <c r="G166" s="27"/>
      <c r="H166" s="26"/>
      <c r="I166" s="25"/>
      <c r="J166" s="25"/>
      <c r="K166" s="25"/>
      <c r="L166" s="25"/>
      <c r="M166" s="26"/>
      <c r="N166" s="26"/>
      <c r="O166" s="29" t="str">
        <f t="shared" si="14"/>
        <v/>
      </c>
      <c r="P166" s="30" t="str">
        <f t="shared" si="17"/>
        <v/>
      </c>
      <c r="Q166" s="30" t="str">
        <f t="shared" si="18"/>
        <v/>
      </c>
      <c r="R166" s="30" t="str">
        <f t="shared" si="19"/>
        <v/>
      </c>
      <c r="S166" s="30" t="str">
        <f t="shared" si="20"/>
        <v/>
      </c>
      <c r="T166" s="176"/>
      <c r="U166" s="176"/>
      <c r="V166" s="176"/>
    </row>
    <row r="167" spans="1:22" ht="20.100000000000001" customHeight="1" x14ac:dyDescent="0.2">
      <c r="A167" s="22">
        <v>165</v>
      </c>
      <c r="B167" s="23" t="str">
        <f t="shared" si="15"/>
        <v/>
      </c>
      <c r="C167" s="23" t="str">
        <f t="shared" si="16"/>
        <v/>
      </c>
      <c r="D167" s="24"/>
      <c r="E167" s="25"/>
      <c r="F167" s="26"/>
      <c r="G167" s="27"/>
      <c r="H167" s="26"/>
      <c r="I167" s="25"/>
      <c r="J167" s="25"/>
      <c r="K167" s="25"/>
      <c r="L167" s="25"/>
      <c r="M167" s="26"/>
      <c r="N167" s="26"/>
      <c r="O167" s="29" t="str">
        <f t="shared" si="14"/>
        <v/>
      </c>
      <c r="P167" s="30" t="str">
        <f t="shared" si="17"/>
        <v/>
      </c>
      <c r="Q167" s="30" t="str">
        <f t="shared" si="18"/>
        <v/>
      </c>
      <c r="R167" s="30" t="str">
        <f t="shared" si="19"/>
        <v/>
      </c>
      <c r="S167" s="30" t="str">
        <f t="shared" si="20"/>
        <v/>
      </c>
      <c r="T167" s="176"/>
      <c r="U167" s="176"/>
      <c r="V167" s="176"/>
    </row>
    <row r="168" spans="1:22" ht="20.100000000000001" customHeight="1" x14ac:dyDescent="0.2">
      <c r="A168" s="22">
        <v>166</v>
      </c>
      <c r="B168" s="23" t="str">
        <f t="shared" si="15"/>
        <v/>
      </c>
      <c r="C168" s="23" t="str">
        <f t="shared" si="16"/>
        <v/>
      </c>
      <c r="D168" s="24"/>
      <c r="E168" s="25"/>
      <c r="F168" s="26"/>
      <c r="G168" s="27"/>
      <c r="H168" s="26"/>
      <c r="I168" s="25"/>
      <c r="J168" s="25"/>
      <c r="K168" s="25"/>
      <c r="L168" s="25"/>
      <c r="M168" s="26"/>
      <c r="N168" s="26"/>
      <c r="O168" s="29" t="str">
        <f t="shared" si="14"/>
        <v/>
      </c>
      <c r="P168" s="30" t="str">
        <f t="shared" si="17"/>
        <v/>
      </c>
      <c r="Q168" s="30" t="str">
        <f t="shared" si="18"/>
        <v/>
      </c>
      <c r="R168" s="30" t="str">
        <f t="shared" si="19"/>
        <v/>
      </c>
      <c r="S168" s="30" t="str">
        <f t="shared" si="20"/>
        <v/>
      </c>
      <c r="T168" s="176"/>
      <c r="U168" s="176"/>
      <c r="V168" s="176"/>
    </row>
    <row r="169" spans="1:22" ht="20.100000000000001" customHeight="1" x14ac:dyDescent="0.2">
      <c r="A169" s="22">
        <v>167</v>
      </c>
      <c r="B169" s="23" t="str">
        <f t="shared" si="15"/>
        <v/>
      </c>
      <c r="C169" s="23" t="str">
        <f t="shared" si="16"/>
        <v/>
      </c>
      <c r="D169" s="24"/>
      <c r="E169" s="25"/>
      <c r="F169" s="26"/>
      <c r="G169" s="27"/>
      <c r="H169" s="26"/>
      <c r="I169" s="25"/>
      <c r="J169" s="25"/>
      <c r="K169" s="25"/>
      <c r="L169" s="25"/>
      <c r="M169" s="26"/>
      <c r="N169" s="26"/>
      <c r="O169" s="29" t="str">
        <f t="shared" si="14"/>
        <v/>
      </c>
      <c r="P169" s="30" t="str">
        <f t="shared" si="17"/>
        <v/>
      </c>
      <c r="Q169" s="30" t="str">
        <f t="shared" si="18"/>
        <v/>
      </c>
      <c r="R169" s="30" t="str">
        <f t="shared" si="19"/>
        <v/>
      </c>
      <c r="S169" s="30" t="str">
        <f t="shared" si="20"/>
        <v/>
      </c>
      <c r="T169" s="176"/>
      <c r="U169" s="176"/>
      <c r="V169" s="176"/>
    </row>
    <row r="170" spans="1:22" ht="20.100000000000001" customHeight="1" x14ac:dyDescent="0.2">
      <c r="A170" s="22">
        <v>168</v>
      </c>
      <c r="B170" s="23" t="str">
        <f t="shared" si="15"/>
        <v/>
      </c>
      <c r="C170" s="23" t="str">
        <f t="shared" si="16"/>
        <v/>
      </c>
      <c r="D170" s="24"/>
      <c r="E170" s="25"/>
      <c r="F170" s="26"/>
      <c r="G170" s="27"/>
      <c r="H170" s="26"/>
      <c r="I170" s="25"/>
      <c r="J170" s="25"/>
      <c r="K170" s="25"/>
      <c r="L170" s="25"/>
      <c r="M170" s="26"/>
      <c r="N170" s="26"/>
      <c r="O170" s="29" t="str">
        <f t="shared" si="14"/>
        <v/>
      </c>
      <c r="P170" s="30" t="str">
        <f t="shared" si="17"/>
        <v/>
      </c>
      <c r="Q170" s="30" t="str">
        <f t="shared" si="18"/>
        <v/>
      </c>
      <c r="R170" s="30" t="str">
        <f t="shared" si="19"/>
        <v/>
      </c>
      <c r="S170" s="30" t="str">
        <f t="shared" si="20"/>
        <v/>
      </c>
      <c r="T170" s="176"/>
      <c r="U170" s="176"/>
      <c r="V170" s="176"/>
    </row>
    <row r="171" spans="1:22" ht="20.100000000000001" customHeight="1" x14ac:dyDescent="0.2">
      <c r="A171" s="22">
        <v>169</v>
      </c>
      <c r="B171" s="23" t="str">
        <f t="shared" si="15"/>
        <v/>
      </c>
      <c r="C171" s="23" t="str">
        <f t="shared" si="16"/>
        <v/>
      </c>
      <c r="D171" s="24"/>
      <c r="E171" s="25"/>
      <c r="F171" s="26"/>
      <c r="G171" s="27"/>
      <c r="H171" s="26"/>
      <c r="I171" s="25"/>
      <c r="J171" s="25"/>
      <c r="K171" s="25"/>
      <c r="L171" s="25"/>
      <c r="M171" s="26"/>
      <c r="N171" s="26"/>
      <c r="O171" s="29" t="str">
        <f t="shared" si="14"/>
        <v/>
      </c>
      <c r="P171" s="30" t="str">
        <f t="shared" si="17"/>
        <v/>
      </c>
      <c r="Q171" s="30" t="str">
        <f t="shared" si="18"/>
        <v/>
      </c>
      <c r="R171" s="30" t="str">
        <f t="shared" si="19"/>
        <v/>
      </c>
      <c r="S171" s="30" t="str">
        <f t="shared" si="20"/>
        <v/>
      </c>
      <c r="T171" s="176"/>
      <c r="U171" s="176"/>
      <c r="V171" s="176"/>
    </row>
    <row r="172" spans="1:22" ht="20.100000000000001" customHeight="1" x14ac:dyDescent="0.2">
      <c r="A172" s="22">
        <v>170</v>
      </c>
      <c r="B172" s="23" t="str">
        <f t="shared" si="15"/>
        <v/>
      </c>
      <c r="C172" s="23" t="str">
        <f t="shared" si="16"/>
        <v/>
      </c>
      <c r="D172" s="24"/>
      <c r="E172" s="25"/>
      <c r="F172" s="26"/>
      <c r="G172" s="27"/>
      <c r="H172" s="26"/>
      <c r="I172" s="25"/>
      <c r="J172" s="25"/>
      <c r="K172" s="25"/>
      <c r="L172" s="25"/>
      <c r="M172" s="26"/>
      <c r="N172" s="26"/>
      <c r="O172" s="29" t="str">
        <f t="shared" si="14"/>
        <v/>
      </c>
      <c r="P172" s="30" t="str">
        <f t="shared" si="17"/>
        <v/>
      </c>
      <c r="Q172" s="30" t="str">
        <f t="shared" si="18"/>
        <v/>
      </c>
      <c r="R172" s="30" t="str">
        <f t="shared" si="19"/>
        <v/>
      </c>
      <c r="S172" s="30" t="str">
        <f t="shared" si="20"/>
        <v/>
      </c>
      <c r="T172" s="176"/>
      <c r="U172" s="176"/>
      <c r="V172" s="176"/>
    </row>
    <row r="173" spans="1:22" ht="20.100000000000001" customHeight="1" x14ac:dyDescent="0.2">
      <c r="A173" s="22">
        <v>171</v>
      </c>
      <c r="B173" s="23" t="str">
        <f t="shared" si="15"/>
        <v/>
      </c>
      <c r="C173" s="23" t="str">
        <f t="shared" si="16"/>
        <v/>
      </c>
      <c r="D173" s="24"/>
      <c r="E173" s="25"/>
      <c r="F173" s="26"/>
      <c r="G173" s="27"/>
      <c r="H173" s="26"/>
      <c r="I173" s="25"/>
      <c r="J173" s="25"/>
      <c r="K173" s="25"/>
      <c r="L173" s="25"/>
      <c r="M173" s="26"/>
      <c r="N173" s="26"/>
      <c r="O173" s="29" t="str">
        <f t="shared" si="14"/>
        <v/>
      </c>
      <c r="P173" s="30" t="str">
        <f t="shared" si="17"/>
        <v/>
      </c>
      <c r="Q173" s="30" t="str">
        <f t="shared" si="18"/>
        <v/>
      </c>
      <c r="R173" s="30" t="str">
        <f t="shared" si="19"/>
        <v/>
      </c>
      <c r="S173" s="30" t="str">
        <f t="shared" si="20"/>
        <v/>
      </c>
      <c r="T173" s="176"/>
      <c r="U173" s="176"/>
      <c r="V173" s="176"/>
    </row>
    <row r="174" spans="1:22" ht="20.100000000000001" customHeight="1" x14ac:dyDescent="0.2">
      <c r="A174" s="22">
        <v>172</v>
      </c>
      <c r="B174" s="23" t="str">
        <f t="shared" si="15"/>
        <v/>
      </c>
      <c r="C174" s="23" t="str">
        <f t="shared" si="16"/>
        <v/>
      </c>
      <c r="D174" s="24"/>
      <c r="E174" s="25"/>
      <c r="F174" s="26"/>
      <c r="G174" s="27"/>
      <c r="H174" s="26"/>
      <c r="I174" s="25"/>
      <c r="J174" s="25"/>
      <c r="K174" s="25"/>
      <c r="L174" s="25"/>
      <c r="M174" s="26"/>
      <c r="N174" s="26"/>
      <c r="O174" s="29" t="str">
        <f t="shared" si="14"/>
        <v/>
      </c>
      <c r="P174" s="30" t="str">
        <f t="shared" si="17"/>
        <v/>
      </c>
      <c r="Q174" s="30" t="str">
        <f t="shared" si="18"/>
        <v/>
      </c>
      <c r="R174" s="30" t="str">
        <f t="shared" si="19"/>
        <v/>
      </c>
      <c r="S174" s="30" t="str">
        <f t="shared" si="20"/>
        <v/>
      </c>
      <c r="T174" s="176"/>
      <c r="U174" s="176"/>
      <c r="V174" s="176"/>
    </row>
    <row r="175" spans="1:22" ht="20.100000000000001" customHeight="1" x14ac:dyDescent="0.2">
      <c r="A175" s="22">
        <v>173</v>
      </c>
      <c r="B175" s="23" t="str">
        <f t="shared" si="15"/>
        <v/>
      </c>
      <c r="C175" s="23" t="str">
        <f t="shared" si="16"/>
        <v/>
      </c>
      <c r="D175" s="24"/>
      <c r="E175" s="25"/>
      <c r="F175" s="26"/>
      <c r="G175" s="27"/>
      <c r="H175" s="26"/>
      <c r="I175" s="25"/>
      <c r="J175" s="25"/>
      <c r="K175" s="25"/>
      <c r="L175" s="25"/>
      <c r="M175" s="26"/>
      <c r="N175" s="26"/>
      <c r="O175" s="29" t="str">
        <f t="shared" si="14"/>
        <v/>
      </c>
      <c r="P175" s="30" t="str">
        <f t="shared" si="17"/>
        <v/>
      </c>
      <c r="Q175" s="30" t="str">
        <f t="shared" si="18"/>
        <v/>
      </c>
      <c r="R175" s="30" t="str">
        <f t="shared" si="19"/>
        <v/>
      </c>
      <c r="S175" s="30" t="str">
        <f t="shared" si="20"/>
        <v/>
      </c>
      <c r="T175" s="176"/>
      <c r="U175" s="176"/>
      <c r="V175" s="176"/>
    </row>
    <row r="176" spans="1:22" ht="20.100000000000001" customHeight="1" x14ac:dyDescent="0.2">
      <c r="A176" s="22">
        <v>174</v>
      </c>
      <c r="B176" s="23" t="str">
        <f t="shared" si="15"/>
        <v/>
      </c>
      <c r="C176" s="23" t="str">
        <f t="shared" si="16"/>
        <v/>
      </c>
      <c r="D176" s="24"/>
      <c r="E176" s="25"/>
      <c r="F176" s="26"/>
      <c r="G176" s="27"/>
      <c r="H176" s="26"/>
      <c r="I176" s="25"/>
      <c r="J176" s="25"/>
      <c r="K176" s="25"/>
      <c r="L176" s="25"/>
      <c r="M176" s="26"/>
      <c r="N176" s="26"/>
      <c r="O176" s="29" t="str">
        <f t="shared" si="14"/>
        <v/>
      </c>
      <c r="P176" s="30" t="str">
        <f t="shared" si="17"/>
        <v/>
      </c>
      <c r="Q176" s="30" t="str">
        <f t="shared" si="18"/>
        <v/>
      </c>
      <c r="R176" s="30" t="str">
        <f t="shared" si="19"/>
        <v/>
      </c>
      <c r="S176" s="30" t="str">
        <f t="shared" si="20"/>
        <v/>
      </c>
      <c r="T176" s="176"/>
      <c r="U176" s="176"/>
      <c r="V176" s="176"/>
    </row>
    <row r="177" spans="1:22" ht="20.100000000000001" customHeight="1" x14ac:dyDescent="0.2">
      <c r="A177" s="22">
        <v>175</v>
      </c>
      <c r="B177" s="23" t="str">
        <f t="shared" si="15"/>
        <v/>
      </c>
      <c r="C177" s="23" t="str">
        <f t="shared" si="16"/>
        <v/>
      </c>
      <c r="D177" s="24"/>
      <c r="E177" s="25"/>
      <c r="F177" s="26"/>
      <c r="G177" s="27"/>
      <c r="H177" s="26"/>
      <c r="I177" s="25"/>
      <c r="J177" s="25"/>
      <c r="K177" s="25"/>
      <c r="L177" s="25"/>
      <c r="M177" s="26"/>
      <c r="N177" s="26"/>
      <c r="O177" s="29" t="str">
        <f t="shared" si="14"/>
        <v/>
      </c>
      <c r="P177" s="30" t="str">
        <f t="shared" si="17"/>
        <v/>
      </c>
      <c r="Q177" s="30" t="str">
        <f t="shared" si="18"/>
        <v/>
      </c>
      <c r="R177" s="30" t="str">
        <f t="shared" si="19"/>
        <v/>
      </c>
      <c r="S177" s="30" t="str">
        <f t="shared" si="20"/>
        <v/>
      </c>
      <c r="T177" s="176"/>
      <c r="U177" s="176"/>
      <c r="V177" s="176"/>
    </row>
    <row r="178" spans="1:22" ht="20.100000000000001" customHeight="1" x14ac:dyDescent="0.2">
      <c r="A178" s="22">
        <v>176</v>
      </c>
      <c r="B178" s="23" t="str">
        <f t="shared" si="15"/>
        <v/>
      </c>
      <c r="C178" s="23" t="str">
        <f t="shared" si="16"/>
        <v/>
      </c>
      <c r="D178" s="24"/>
      <c r="E178" s="25"/>
      <c r="F178" s="26"/>
      <c r="G178" s="27"/>
      <c r="H178" s="26"/>
      <c r="I178" s="25"/>
      <c r="J178" s="25"/>
      <c r="K178" s="25"/>
      <c r="L178" s="25"/>
      <c r="M178" s="26"/>
      <c r="N178" s="26"/>
      <c r="O178" s="29" t="str">
        <f t="shared" si="14"/>
        <v/>
      </c>
      <c r="P178" s="30" t="str">
        <f t="shared" si="17"/>
        <v/>
      </c>
      <c r="Q178" s="30" t="str">
        <f t="shared" si="18"/>
        <v/>
      </c>
      <c r="R178" s="30" t="str">
        <f t="shared" si="19"/>
        <v/>
      </c>
      <c r="S178" s="30" t="str">
        <f t="shared" si="20"/>
        <v/>
      </c>
      <c r="T178" s="176"/>
      <c r="U178" s="176"/>
      <c r="V178" s="176"/>
    </row>
    <row r="179" spans="1:22" ht="20.100000000000001" customHeight="1" x14ac:dyDescent="0.2">
      <c r="A179" s="22">
        <v>177</v>
      </c>
      <c r="B179" s="23" t="str">
        <f t="shared" si="15"/>
        <v/>
      </c>
      <c r="C179" s="23" t="str">
        <f t="shared" si="16"/>
        <v/>
      </c>
      <c r="D179" s="24"/>
      <c r="E179" s="25"/>
      <c r="F179" s="26"/>
      <c r="G179" s="27"/>
      <c r="H179" s="26"/>
      <c r="I179" s="25"/>
      <c r="J179" s="25"/>
      <c r="K179" s="25"/>
      <c r="L179" s="25"/>
      <c r="M179" s="26"/>
      <c r="N179" s="26"/>
      <c r="O179" s="29" t="str">
        <f t="shared" si="14"/>
        <v/>
      </c>
      <c r="P179" s="30" t="str">
        <f t="shared" si="17"/>
        <v/>
      </c>
      <c r="Q179" s="30" t="str">
        <f t="shared" si="18"/>
        <v/>
      </c>
      <c r="R179" s="30" t="str">
        <f t="shared" si="19"/>
        <v/>
      </c>
      <c r="S179" s="30" t="str">
        <f t="shared" si="20"/>
        <v/>
      </c>
      <c r="T179" s="176"/>
      <c r="U179" s="176"/>
      <c r="V179" s="176"/>
    </row>
    <row r="180" spans="1:22" ht="20.100000000000001" customHeight="1" x14ac:dyDescent="0.2">
      <c r="A180" s="22">
        <v>178</v>
      </c>
      <c r="B180" s="23" t="str">
        <f t="shared" si="15"/>
        <v/>
      </c>
      <c r="C180" s="23" t="str">
        <f t="shared" si="16"/>
        <v/>
      </c>
      <c r="D180" s="24"/>
      <c r="E180" s="25"/>
      <c r="F180" s="26"/>
      <c r="G180" s="27"/>
      <c r="H180" s="26"/>
      <c r="I180" s="25"/>
      <c r="J180" s="25"/>
      <c r="K180" s="25"/>
      <c r="L180" s="25"/>
      <c r="M180" s="26"/>
      <c r="N180" s="26"/>
      <c r="O180" s="29" t="str">
        <f t="shared" si="14"/>
        <v/>
      </c>
      <c r="P180" s="30" t="str">
        <f t="shared" si="17"/>
        <v/>
      </c>
      <c r="Q180" s="30" t="str">
        <f t="shared" si="18"/>
        <v/>
      </c>
      <c r="R180" s="30" t="str">
        <f t="shared" si="19"/>
        <v/>
      </c>
      <c r="S180" s="30" t="str">
        <f t="shared" si="20"/>
        <v/>
      </c>
      <c r="T180" s="176"/>
      <c r="U180" s="176"/>
      <c r="V180" s="176"/>
    </row>
    <row r="181" spans="1:22" ht="20.100000000000001" customHeight="1" x14ac:dyDescent="0.2">
      <c r="A181" s="22">
        <v>179</v>
      </c>
      <c r="B181" s="23" t="str">
        <f t="shared" si="15"/>
        <v/>
      </c>
      <c r="C181" s="23" t="str">
        <f t="shared" si="16"/>
        <v/>
      </c>
      <c r="D181" s="24"/>
      <c r="E181" s="25"/>
      <c r="F181" s="26"/>
      <c r="G181" s="27"/>
      <c r="H181" s="26"/>
      <c r="I181" s="25"/>
      <c r="J181" s="25"/>
      <c r="K181" s="25"/>
      <c r="L181" s="25"/>
      <c r="M181" s="26"/>
      <c r="N181" s="26"/>
      <c r="O181" s="29" t="str">
        <f t="shared" si="14"/>
        <v/>
      </c>
      <c r="P181" s="30" t="str">
        <f t="shared" si="17"/>
        <v/>
      </c>
      <c r="Q181" s="30" t="str">
        <f t="shared" si="18"/>
        <v/>
      </c>
      <c r="R181" s="30" t="str">
        <f t="shared" si="19"/>
        <v/>
      </c>
      <c r="S181" s="30" t="str">
        <f t="shared" si="20"/>
        <v/>
      </c>
      <c r="T181" s="176"/>
      <c r="U181" s="176"/>
      <c r="V181" s="176"/>
    </row>
    <row r="182" spans="1:22" ht="20.100000000000001" customHeight="1" x14ac:dyDescent="0.2">
      <c r="A182" s="22">
        <v>180</v>
      </c>
      <c r="B182" s="23" t="str">
        <f t="shared" si="15"/>
        <v/>
      </c>
      <c r="C182" s="23" t="str">
        <f t="shared" si="16"/>
        <v/>
      </c>
      <c r="D182" s="24"/>
      <c r="E182" s="25"/>
      <c r="F182" s="26"/>
      <c r="G182" s="27"/>
      <c r="H182" s="26"/>
      <c r="I182" s="25"/>
      <c r="J182" s="25"/>
      <c r="K182" s="25"/>
      <c r="L182" s="25"/>
      <c r="M182" s="26"/>
      <c r="N182" s="26"/>
      <c r="O182" s="29" t="str">
        <f t="shared" si="14"/>
        <v/>
      </c>
      <c r="P182" s="30" t="str">
        <f t="shared" si="17"/>
        <v/>
      </c>
      <c r="Q182" s="30" t="str">
        <f t="shared" si="18"/>
        <v/>
      </c>
      <c r="R182" s="30" t="str">
        <f t="shared" si="19"/>
        <v/>
      </c>
      <c r="S182" s="30" t="str">
        <f t="shared" si="20"/>
        <v/>
      </c>
      <c r="T182" s="176"/>
      <c r="U182" s="176"/>
      <c r="V182" s="176"/>
    </row>
    <row r="183" spans="1:22" ht="20.100000000000001" customHeight="1" x14ac:dyDescent="0.2">
      <c r="A183" s="22">
        <v>181</v>
      </c>
      <c r="B183" s="23" t="str">
        <f t="shared" si="15"/>
        <v/>
      </c>
      <c r="C183" s="23" t="str">
        <f t="shared" si="16"/>
        <v/>
      </c>
      <c r="D183" s="24"/>
      <c r="E183" s="25"/>
      <c r="F183" s="26"/>
      <c r="G183" s="27"/>
      <c r="H183" s="26"/>
      <c r="I183" s="25"/>
      <c r="J183" s="25"/>
      <c r="K183" s="25"/>
      <c r="L183" s="25"/>
      <c r="M183" s="26"/>
      <c r="N183" s="26"/>
      <c r="O183" s="29" t="str">
        <f t="shared" si="14"/>
        <v/>
      </c>
      <c r="P183" s="30" t="str">
        <f t="shared" si="17"/>
        <v/>
      </c>
      <c r="Q183" s="30" t="str">
        <f t="shared" si="18"/>
        <v/>
      </c>
      <c r="R183" s="30" t="str">
        <f t="shared" si="19"/>
        <v/>
      </c>
      <c r="S183" s="30" t="str">
        <f t="shared" si="20"/>
        <v/>
      </c>
      <c r="T183" s="176"/>
      <c r="U183" s="176"/>
      <c r="V183" s="176"/>
    </row>
    <row r="184" spans="1:22" ht="20.100000000000001" customHeight="1" x14ac:dyDescent="0.2">
      <c r="A184" s="22">
        <v>182</v>
      </c>
      <c r="B184" s="23" t="str">
        <f t="shared" si="15"/>
        <v/>
      </c>
      <c r="C184" s="23" t="str">
        <f t="shared" si="16"/>
        <v/>
      </c>
      <c r="D184" s="24"/>
      <c r="E184" s="25"/>
      <c r="F184" s="26"/>
      <c r="G184" s="27"/>
      <c r="H184" s="26"/>
      <c r="I184" s="25"/>
      <c r="J184" s="25"/>
      <c r="K184" s="25"/>
      <c r="L184" s="25"/>
      <c r="M184" s="26"/>
      <c r="N184" s="26"/>
      <c r="O184" s="29" t="str">
        <f t="shared" si="14"/>
        <v/>
      </c>
      <c r="P184" s="30" t="str">
        <f t="shared" si="17"/>
        <v/>
      </c>
      <c r="Q184" s="30" t="str">
        <f t="shared" si="18"/>
        <v/>
      </c>
      <c r="R184" s="30" t="str">
        <f t="shared" si="19"/>
        <v/>
      </c>
      <c r="S184" s="30" t="str">
        <f t="shared" si="20"/>
        <v/>
      </c>
      <c r="T184" s="176"/>
      <c r="U184" s="176"/>
      <c r="V184" s="176"/>
    </row>
    <row r="185" spans="1:22" ht="20.100000000000001" customHeight="1" x14ac:dyDescent="0.2">
      <c r="A185" s="22">
        <v>183</v>
      </c>
      <c r="B185" s="23" t="str">
        <f t="shared" si="15"/>
        <v/>
      </c>
      <c r="C185" s="23" t="str">
        <f t="shared" si="16"/>
        <v/>
      </c>
      <c r="D185" s="24"/>
      <c r="E185" s="25"/>
      <c r="F185" s="26"/>
      <c r="G185" s="27"/>
      <c r="H185" s="26"/>
      <c r="I185" s="25"/>
      <c r="J185" s="25"/>
      <c r="K185" s="25"/>
      <c r="L185" s="25"/>
      <c r="M185" s="26"/>
      <c r="N185" s="26"/>
      <c r="O185" s="29" t="str">
        <f t="shared" si="14"/>
        <v/>
      </c>
      <c r="P185" s="30" t="str">
        <f t="shared" si="17"/>
        <v/>
      </c>
      <c r="Q185" s="30" t="str">
        <f t="shared" si="18"/>
        <v/>
      </c>
      <c r="R185" s="30" t="str">
        <f t="shared" si="19"/>
        <v/>
      </c>
      <c r="S185" s="30" t="str">
        <f t="shared" si="20"/>
        <v/>
      </c>
      <c r="T185" s="176"/>
      <c r="U185" s="176"/>
      <c r="V185" s="176"/>
    </row>
    <row r="186" spans="1:22" ht="20.100000000000001" customHeight="1" x14ac:dyDescent="0.2">
      <c r="A186" s="22">
        <v>184</v>
      </c>
      <c r="B186" s="23" t="str">
        <f t="shared" si="15"/>
        <v/>
      </c>
      <c r="C186" s="23" t="str">
        <f t="shared" si="16"/>
        <v/>
      </c>
      <c r="D186" s="24"/>
      <c r="E186" s="25"/>
      <c r="F186" s="26"/>
      <c r="G186" s="27"/>
      <c r="H186" s="26"/>
      <c r="I186" s="25"/>
      <c r="J186" s="25"/>
      <c r="K186" s="25"/>
      <c r="L186" s="25"/>
      <c r="M186" s="26"/>
      <c r="N186" s="26"/>
      <c r="O186" s="29" t="str">
        <f t="shared" si="14"/>
        <v/>
      </c>
      <c r="P186" s="30" t="str">
        <f t="shared" si="17"/>
        <v/>
      </c>
      <c r="Q186" s="30" t="str">
        <f t="shared" si="18"/>
        <v/>
      </c>
      <c r="R186" s="30" t="str">
        <f t="shared" si="19"/>
        <v/>
      </c>
      <c r="S186" s="30" t="str">
        <f t="shared" si="20"/>
        <v/>
      </c>
      <c r="T186" s="176"/>
      <c r="U186" s="176"/>
      <c r="V186" s="176"/>
    </row>
    <row r="187" spans="1:22" ht="20.100000000000001" customHeight="1" x14ac:dyDescent="0.2">
      <c r="A187" s="22">
        <v>185</v>
      </c>
      <c r="B187" s="23" t="str">
        <f t="shared" si="15"/>
        <v/>
      </c>
      <c r="C187" s="23" t="str">
        <f t="shared" si="16"/>
        <v/>
      </c>
      <c r="D187" s="24"/>
      <c r="E187" s="25"/>
      <c r="F187" s="26"/>
      <c r="G187" s="27"/>
      <c r="H187" s="26"/>
      <c r="I187" s="25"/>
      <c r="J187" s="25"/>
      <c r="K187" s="25"/>
      <c r="L187" s="25"/>
      <c r="M187" s="26"/>
      <c r="N187" s="26"/>
      <c r="O187" s="29" t="str">
        <f t="shared" si="14"/>
        <v/>
      </c>
      <c r="P187" s="30" t="str">
        <f t="shared" si="17"/>
        <v/>
      </c>
      <c r="Q187" s="30" t="str">
        <f t="shared" si="18"/>
        <v/>
      </c>
      <c r="R187" s="30" t="str">
        <f t="shared" si="19"/>
        <v/>
      </c>
      <c r="S187" s="30" t="str">
        <f t="shared" si="20"/>
        <v/>
      </c>
      <c r="T187" s="176"/>
      <c r="U187" s="176"/>
      <c r="V187" s="176"/>
    </row>
    <row r="188" spans="1:22" ht="20.100000000000001" customHeight="1" x14ac:dyDescent="0.2">
      <c r="A188" s="22">
        <v>186</v>
      </c>
      <c r="B188" s="23" t="str">
        <f t="shared" si="15"/>
        <v/>
      </c>
      <c r="C188" s="23" t="str">
        <f t="shared" si="16"/>
        <v/>
      </c>
      <c r="D188" s="24"/>
      <c r="E188" s="25"/>
      <c r="F188" s="26"/>
      <c r="G188" s="27"/>
      <c r="H188" s="26"/>
      <c r="I188" s="25"/>
      <c r="J188" s="25"/>
      <c r="K188" s="25"/>
      <c r="L188" s="25"/>
      <c r="M188" s="26"/>
      <c r="N188" s="26"/>
      <c r="O188" s="29" t="str">
        <f t="shared" si="14"/>
        <v/>
      </c>
      <c r="P188" s="30" t="str">
        <f t="shared" si="17"/>
        <v/>
      </c>
      <c r="Q188" s="30" t="str">
        <f t="shared" si="18"/>
        <v/>
      </c>
      <c r="R188" s="30" t="str">
        <f t="shared" si="19"/>
        <v/>
      </c>
      <c r="S188" s="30" t="str">
        <f t="shared" si="20"/>
        <v/>
      </c>
      <c r="T188" s="176"/>
      <c r="U188" s="176"/>
      <c r="V188" s="176"/>
    </row>
    <row r="189" spans="1:22" ht="20.100000000000001" customHeight="1" x14ac:dyDescent="0.2">
      <c r="A189" s="22">
        <v>187</v>
      </c>
      <c r="B189" s="23" t="str">
        <f t="shared" si="15"/>
        <v/>
      </c>
      <c r="C189" s="23" t="str">
        <f t="shared" si="16"/>
        <v/>
      </c>
      <c r="D189" s="24"/>
      <c r="E189" s="25"/>
      <c r="F189" s="26"/>
      <c r="G189" s="27"/>
      <c r="H189" s="26"/>
      <c r="I189" s="25"/>
      <c r="J189" s="25"/>
      <c r="K189" s="25"/>
      <c r="L189" s="25"/>
      <c r="M189" s="26"/>
      <c r="N189" s="26"/>
      <c r="O189" s="29" t="str">
        <f t="shared" si="14"/>
        <v/>
      </c>
      <c r="P189" s="30" t="str">
        <f t="shared" si="17"/>
        <v/>
      </c>
      <c r="Q189" s="30" t="str">
        <f t="shared" si="18"/>
        <v/>
      </c>
      <c r="R189" s="30" t="str">
        <f t="shared" si="19"/>
        <v/>
      </c>
      <c r="S189" s="30" t="str">
        <f t="shared" si="20"/>
        <v/>
      </c>
      <c r="T189" s="176"/>
      <c r="U189" s="176"/>
      <c r="V189" s="176"/>
    </row>
    <row r="190" spans="1:22" ht="20.100000000000001" customHeight="1" x14ac:dyDescent="0.2">
      <c r="A190" s="22">
        <v>188</v>
      </c>
      <c r="B190" s="23" t="str">
        <f t="shared" si="15"/>
        <v/>
      </c>
      <c r="C190" s="23" t="str">
        <f t="shared" si="16"/>
        <v/>
      </c>
      <c r="D190" s="24"/>
      <c r="E190" s="25"/>
      <c r="F190" s="26"/>
      <c r="G190" s="27"/>
      <c r="H190" s="26"/>
      <c r="I190" s="25"/>
      <c r="J190" s="25"/>
      <c r="K190" s="25"/>
      <c r="L190" s="25"/>
      <c r="M190" s="26"/>
      <c r="N190" s="26"/>
      <c r="O190" s="29" t="str">
        <f t="shared" si="14"/>
        <v/>
      </c>
      <c r="P190" s="30" t="str">
        <f t="shared" si="17"/>
        <v/>
      </c>
      <c r="Q190" s="30" t="str">
        <f t="shared" si="18"/>
        <v/>
      </c>
      <c r="R190" s="30" t="str">
        <f t="shared" si="19"/>
        <v/>
      </c>
      <c r="S190" s="30" t="str">
        <f t="shared" si="20"/>
        <v/>
      </c>
      <c r="T190" s="176"/>
      <c r="U190" s="176"/>
      <c r="V190" s="176"/>
    </row>
    <row r="191" spans="1:22" ht="20.100000000000001" customHeight="1" x14ac:dyDescent="0.2">
      <c r="A191" s="22">
        <v>189</v>
      </c>
      <c r="B191" s="23" t="str">
        <f t="shared" si="15"/>
        <v/>
      </c>
      <c r="C191" s="23" t="str">
        <f t="shared" si="16"/>
        <v/>
      </c>
      <c r="D191" s="24"/>
      <c r="E191" s="25"/>
      <c r="F191" s="26"/>
      <c r="G191" s="27"/>
      <c r="H191" s="26"/>
      <c r="I191" s="25"/>
      <c r="J191" s="25"/>
      <c r="K191" s="25"/>
      <c r="L191" s="25"/>
      <c r="M191" s="26"/>
      <c r="N191" s="26"/>
      <c r="O191" s="29" t="str">
        <f t="shared" si="14"/>
        <v/>
      </c>
      <c r="P191" s="30" t="str">
        <f t="shared" si="17"/>
        <v/>
      </c>
      <c r="Q191" s="30" t="str">
        <f t="shared" si="18"/>
        <v/>
      </c>
      <c r="R191" s="30" t="str">
        <f t="shared" si="19"/>
        <v/>
      </c>
      <c r="S191" s="30" t="str">
        <f t="shared" si="20"/>
        <v/>
      </c>
      <c r="T191" s="176"/>
      <c r="U191" s="176"/>
      <c r="V191" s="176"/>
    </row>
    <row r="192" spans="1:22" ht="20.100000000000001" customHeight="1" x14ac:dyDescent="0.2">
      <c r="A192" s="22">
        <v>190</v>
      </c>
      <c r="B192" s="23" t="str">
        <f t="shared" si="15"/>
        <v/>
      </c>
      <c r="C192" s="23" t="str">
        <f t="shared" si="16"/>
        <v/>
      </c>
      <c r="D192" s="24"/>
      <c r="E192" s="25"/>
      <c r="F192" s="26"/>
      <c r="G192" s="27"/>
      <c r="H192" s="26"/>
      <c r="I192" s="25"/>
      <c r="J192" s="25"/>
      <c r="K192" s="25"/>
      <c r="L192" s="25"/>
      <c r="M192" s="26"/>
      <c r="N192" s="26"/>
      <c r="O192" s="29" t="str">
        <f t="shared" si="14"/>
        <v/>
      </c>
      <c r="P192" s="30" t="str">
        <f t="shared" si="17"/>
        <v/>
      </c>
      <c r="Q192" s="30" t="str">
        <f t="shared" si="18"/>
        <v/>
      </c>
      <c r="R192" s="30" t="str">
        <f t="shared" si="19"/>
        <v/>
      </c>
      <c r="S192" s="30" t="str">
        <f t="shared" si="20"/>
        <v/>
      </c>
      <c r="T192" s="176"/>
      <c r="U192" s="176"/>
      <c r="V192" s="176"/>
    </row>
    <row r="193" spans="1:22" ht="20.100000000000001" customHeight="1" x14ac:dyDescent="0.2">
      <c r="A193" s="22">
        <v>191</v>
      </c>
      <c r="B193" s="23" t="str">
        <f t="shared" si="15"/>
        <v/>
      </c>
      <c r="C193" s="23" t="str">
        <f t="shared" si="16"/>
        <v/>
      </c>
      <c r="D193" s="24"/>
      <c r="E193" s="25"/>
      <c r="F193" s="26"/>
      <c r="G193" s="27"/>
      <c r="H193" s="26"/>
      <c r="I193" s="25"/>
      <c r="J193" s="25"/>
      <c r="K193" s="25"/>
      <c r="L193" s="25"/>
      <c r="M193" s="26"/>
      <c r="N193" s="26"/>
      <c r="O193" s="29" t="str">
        <f t="shared" si="14"/>
        <v/>
      </c>
      <c r="P193" s="30" t="str">
        <f t="shared" si="17"/>
        <v/>
      </c>
      <c r="Q193" s="30" t="str">
        <f t="shared" si="18"/>
        <v/>
      </c>
      <c r="R193" s="30" t="str">
        <f t="shared" si="19"/>
        <v/>
      </c>
      <c r="S193" s="30" t="str">
        <f t="shared" si="20"/>
        <v/>
      </c>
      <c r="T193" s="176"/>
      <c r="U193" s="176"/>
      <c r="V193" s="176"/>
    </row>
    <row r="194" spans="1:22" ht="20.100000000000001" customHeight="1" x14ac:dyDescent="0.2">
      <c r="A194" s="22">
        <v>192</v>
      </c>
      <c r="B194" s="23" t="str">
        <f t="shared" si="15"/>
        <v/>
      </c>
      <c r="C194" s="23" t="str">
        <f t="shared" si="16"/>
        <v/>
      </c>
      <c r="D194" s="24"/>
      <c r="E194" s="25"/>
      <c r="F194" s="26"/>
      <c r="G194" s="27"/>
      <c r="H194" s="26"/>
      <c r="I194" s="25"/>
      <c r="J194" s="25"/>
      <c r="K194" s="25"/>
      <c r="L194" s="25"/>
      <c r="M194" s="26"/>
      <c r="N194" s="26"/>
      <c r="O194" s="29" t="str">
        <f t="shared" si="14"/>
        <v/>
      </c>
      <c r="P194" s="30" t="str">
        <f t="shared" si="17"/>
        <v/>
      </c>
      <c r="Q194" s="30" t="str">
        <f t="shared" si="18"/>
        <v/>
      </c>
      <c r="R194" s="30" t="str">
        <f t="shared" si="19"/>
        <v/>
      </c>
      <c r="S194" s="30" t="str">
        <f t="shared" si="20"/>
        <v/>
      </c>
      <c r="T194" s="176"/>
      <c r="U194" s="176"/>
      <c r="V194" s="176"/>
    </row>
    <row r="195" spans="1:22" ht="20.100000000000001" customHeight="1" x14ac:dyDescent="0.2">
      <c r="A195" s="22">
        <v>193</v>
      </c>
      <c r="B195" s="23" t="str">
        <f t="shared" si="15"/>
        <v/>
      </c>
      <c r="C195" s="23" t="str">
        <f t="shared" si="16"/>
        <v/>
      </c>
      <c r="D195" s="24"/>
      <c r="E195" s="25"/>
      <c r="F195" s="26"/>
      <c r="G195" s="27"/>
      <c r="H195" s="26"/>
      <c r="I195" s="25"/>
      <c r="J195" s="25"/>
      <c r="K195" s="25"/>
      <c r="L195" s="25"/>
      <c r="M195" s="26"/>
      <c r="N195" s="26"/>
      <c r="O195" s="29" t="str">
        <f t="shared" ref="O195:O258" si="21">IF(G195&lt;&gt;"",1,"")</f>
        <v/>
      </c>
      <c r="P195" s="30" t="str">
        <f t="shared" si="17"/>
        <v/>
      </c>
      <c r="Q195" s="30" t="str">
        <f t="shared" si="18"/>
        <v/>
      </c>
      <c r="R195" s="30" t="str">
        <f t="shared" si="19"/>
        <v/>
      </c>
      <c r="S195" s="30" t="str">
        <f t="shared" si="20"/>
        <v/>
      </c>
      <c r="T195" s="176"/>
      <c r="U195" s="176"/>
      <c r="V195" s="176"/>
    </row>
    <row r="196" spans="1:22" ht="20.100000000000001" customHeight="1" x14ac:dyDescent="0.2">
      <c r="A196" s="22">
        <v>194</v>
      </c>
      <c r="B196" s="23" t="str">
        <f t="shared" ref="B196:B259" si="22">IF(D196&lt;&gt;"",YEAR(D196),"")</f>
        <v/>
      </c>
      <c r="C196" s="23" t="str">
        <f t="shared" ref="C196:C259" si="23">IF(D196&lt;&gt;"",MONTH(D196),"")</f>
        <v/>
      </c>
      <c r="D196" s="24"/>
      <c r="E196" s="25"/>
      <c r="F196" s="26"/>
      <c r="G196" s="27"/>
      <c r="H196" s="26"/>
      <c r="I196" s="25"/>
      <c r="J196" s="25"/>
      <c r="K196" s="25"/>
      <c r="L196" s="25"/>
      <c r="M196" s="26"/>
      <c r="N196" s="26"/>
      <c r="O196" s="29" t="str">
        <f t="shared" si="21"/>
        <v/>
      </c>
      <c r="P196" s="30" t="str">
        <f t="shared" ref="P196:P259" si="24">IFERROR(IF(D196&gt;$U$3,"",MIN(IF(ROUND((DATEDIF(MAX($U$2,D196),$U$3,"D")+1)/($U$4*365)*O196*G196,2)=0,"",ROUND((DATEDIF(MAX($U$2,D196),$U$3,"D")+1)/($U$4*365)*O196*G196,2)),ROUND(O196*G196,2))),"")</f>
        <v/>
      </c>
      <c r="Q196" s="30" t="str">
        <f t="shared" ref="Q196:Q259" si="25">IFERROR(IF(D196&gt;$U$3,"",MIN(IF(ROUND((DATEDIF(D196,$U$3,"D")+1)/($U$4*365)*O196*G196,2)=0,"",ROUND((DATEDIF(D196,$U$3,"D")+1)/($U$4*365)*O196*G196,2)),ROUND(O196*G196,2))),"")</f>
        <v/>
      </c>
      <c r="R196" s="30" t="str">
        <f t="shared" ref="R196:R259" si="26">IFERROR(G196-MIN(IF(ROUND((DATEDIF(D196,$U$2,"D")+1)/($U$4*365)*O196*G196,2)=0,"",ROUND((DATEDIF(D196,$U$2,"D")+1)/($U$4*365)*O196*G196,2)),ROUND(O196*G196,2)),"")</f>
        <v/>
      </c>
      <c r="S196" s="30" t="str">
        <f t="shared" ref="S196:S259" si="27">IFERROR(G196-MIN(IF(ROUND((DATEDIF(D196,$U$3,"D")+1)/($U$4*365)*O196*G196,2)=0,"",ROUND((DATEDIF(D196,$U$3,"D")+1)/($U$4*365)*O196*G196,2)),ROUND(O196*G196,2)),"")</f>
        <v/>
      </c>
      <c r="T196" s="176"/>
      <c r="U196" s="176"/>
      <c r="V196" s="176"/>
    </row>
    <row r="197" spans="1:22" ht="20.100000000000001" customHeight="1" x14ac:dyDescent="0.2">
      <c r="A197" s="22">
        <v>195</v>
      </c>
      <c r="B197" s="23" t="str">
        <f t="shared" si="22"/>
        <v/>
      </c>
      <c r="C197" s="23" t="str">
        <f t="shared" si="23"/>
        <v/>
      </c>
      <c r="D197" s="24"/>
      <c r="E197" s="25"/>
      <c r="F197" s="26"/>
      <c r="G197" s="27"/>
      <c r="H197" s="26"/>
      <c r="I197" s="25"/>
      <c r="J197" s="25"/>
      <c r="K197" s="25"/>
      <c r="L197" s="25"/>
      <c r="M197" s="26"/>
      <c r="N197" s="26"/>
      <c r="O197" s="29" t="str">
        <f t="shared" si="21"/>
        <v/>
      </c>
      <c r="P197" s="30" t="str">
        <f t="shared" si="24"/>
        <v/>
      </c>
      <c r="Q197" s="30" t="str">
        <f t="shared" si="25"/>
        <v/>
      </c>
      <c r="R197" s="30" t="str">
        <f t="shared" si="26"/>
        <v/>
      </c>
      <c r="S197" s="30" t="str">
        <f t="shared" si="27"/>
        <v/>
      </c>
      <c r="T197" s="176"/>
      <c r="U197" s="176"/>
      <c r="V197" s="176"/>
    </row>
    <row r="198" spans="1:22" ht="20.100000000000001" customHeight="1" x14ac:dyDescent="0.2">
      <c r="A198" s="22">
        <v>196</v>
      </c>
      <c r="B198" s="23" t="str">
        <f t="shared" si="22"/>
        <v/>
      </c>
      <c r="C198" s="23" t="str">
        <f t="shared" si="23"/>
        <v/>
      </c>
      <c r="D198" s="24"/>
      <c r="E198" s="25"/>
      <c r="F198" s="26"/>
      <c r="G198" s="27"/>
      <c r="H198" s="26"/>
      <c r="I198" s="25"/>
      <c r="J198" s="25"/>
      <c r="K198" s="25"/>
      <c r="L198" s="25"/>
      <c r="M198" s="26"/>
      <c r="N198" s="26"/>
      <c r="O198" s="29" t="str">
        <f t="shared" si="21"/>
        <v/>
      </c>
      <c r="P198" s="30" t="str">
        <f t="shared" si="24"/>
        <v/>
      </c>
      <c r="Q198" s="30" t="str">
        <f t="shared" si="25"/>
        <v/>
      </c>
      <c r="R198" s="30" t="str">
        <f t="shared" si="26"/>
        <v/>
      </c>
      <c r="S198" s="30" t="str">
        <f t="shared" si="27"/>
        <v/>
      </c>
      <c r="T198" s="176"/>
      <c r="U198" s="176"/>
      <c r="V198" s="176"/>
    </row>
    <row r="199" spans="1:22" ht="20.100000000000001" customHeight="1" x14ac:dyDescent="0.2">
      <c r="A199" s="22">
        <v>197</v>
      </c>
      <c r="B199" s="23" t="str">
        <f t="shared" si="22"/>
        <v/>
      </c>
      <c r="C199" s="23" t="str">
        <f t="shared" si="23"/>
        <v/>
      </c>
      <c r="D199" s="24"/>
      <c r="E199" s="25"/>
      <c r="F199" s="26"/>
      <c r="G199" s="27"/>
      <c r="H199" s="26"/>
      <c r="I199" s="25"/>
      <c r="J199" s="25"/>
      <c r="K199" s="25"/>
      <c r="L199" s="25"/>
      <c r="M199" s="26"/>
      <c r="N199" s="26"/>
      <c r="O199" s="29" t="str">
        <f t="shared" si="21"/>
        <v/>
      </c>
      <c r="P199" s="30" t="str">
        <f t="shared" si="24"/>
        <v/>
      </c>
      <c r="Q199" s="30" t="str">
        <f t="shared" si="25"/>
        <v/>
      </c>
      <c r="R199" s="30" t="str">
        <f t="shared" si="26"/>
        <v/>
      </c>
      <c r="S199" s="30" t="str">
        <f t="shared" si="27"/>
        <v/>
      </c>
      <c r="T199" s="176"/>
      <c r="U199" s="176"/>
      <c r="V199" s="176"/>
    </row>
    <row r="200" spans="1:22" ht="20.100000000000001" customHeight="1" x14ac:dyDescent="0.2">
      <c r="A200" s="22">
        <v>198</v>
      </c>
      <c r="B200" s="23" t="str">
        <f t="shared" si="22"/>
        <v/>
      </c>
      <c r="C200" s="23" t="str">
        <f t="shared" si="23"/>
        <v/>
      </c>
      <c r="D200" s="24"/>
      <c r="E200" s="25"/>
      <c r="F200" s="26"/>
      <c r="G200" s="27"/>
      <c r="H200" s="26"/>
      <c r="I200" s="25"/>
      <c r="J200" s="25"/>
      <c r="K200" s="25"/>
      <c r="L200" s="25"/>
      <c r="M200" s="26"/>
      <c r="N200" s="26"/>
      <c r="O200" s="29" t="str">
        <f t="shared" si="21"/>
        <v/>
      </c>
      <c r="P200" s="30" t="str">
        <f t="shared" si="24"/>
        <v/>
      </c>
      <c r="Q200" s="30" t="str">
        <f t="shared" si="25"/>
        <v/>
      </c>
      <c r="R200" s="30" t="str">
        <f t="shared" si="26"/>
        <v/>
      </c>
      <c r="S200" s="30" t="str">
        <f t="shared" si="27"/>
        <v/>
      </c>
      <c r="T200" s="176"/>
      <c r="U200" s="176"/>
      <c r="V200" s="176"/>
    </row>
    <row r="201" spans="1:22" ht="20.100000000000001" customHeight="1" x14ac:dyDescent="0.2">
      <c r="A201" s="22">
        <v>199</v>
      </c>
      <c r="B201" s="23" t="str">
        <f t="shared" si="22"/>
        <v/>
      </c>
      <c r="C201" s="23" t="str">
        <f t="shared" si="23"/>
        <v/>
      </c>
      <c r="D201" s="24"/>
      <c r="E201" s="25"/>
      <c r="F201" s="26"/>
      <c r="G201" s="27"/>
      <c r="H201" s="26"/>
      <c r="I201" s="25"/>
      <c r="J201" s="25"/>
      <c r="K201" s="25"/>
      <c r="L201" s="25"/>
      <c r="M201" s="26"/>
      <c r="N201" s="26"/>
      <c r="O201" s="29" t="str">
        <f t="shared" si="21"/>
        <v/>
      </c>
      <c r="P201" s="30" t="str">
        <f t="shared" si="24"/>
        <v/>
      </c>
      <c r="Q201" s="30" t="str">
        <f t="shared" si="25"/>
        <v/>
      </c>
      <c r="R201" s="30" t="str">
        <f t="shared" si="26"/>
        <v/>
      </c>
      <c r="S201" s="30" t="str">
        <f t="shared" si="27"/>
        <v/>
      </c>
      <c r="T201" s="176"/>
      <c r="U201" s="176"/>
      <c r="V201" s="176"/>
    </row>
    <row r="202" spans="1:22" ht="20.100000000000001" customHeight="1" x14ac:dyDescent="0.2">
      <c r="A202" s="22">
        <v>200</v>
      </c>
      <c r="B202" s="23" t="str">
        <f t="shared" si="22"/>
        <v/>
      </c>
      <c r="C202" s="23" t="str">
        <f t="shared" si="23"/>
        <v/>
      </c>
      <c r="D202" s="24"/>
      <c r="E202" s="25"/>
      <c r="F202" s="26"/>
      <c r="G202" s="27"/>
      <c r="H202" s="26"/>
      <c r="I202" s="25"/>
      <c r="J202" s="25"/>
      <c r="K202" s="25"/>
      <c r="L202" s="25"/>
      <c r="M202" s="26"/>
      <c r="N202" s="26"/>
      <c r="O202" s="29" t="str">
        <f t="shared" si="21"/>
        <v/>
      </c>
      <c r="P202" s="30" t="str">
        <f t="shared" si="24"/>
        <v/>
      </c>
      <c r="Q202" s="30" t="str">
        <f t="shared" si="25"/>
        <v/>
      </c>
      <c r="R202" s="30" t="str">
        <f t="shared" si="26"/>
        <v/>
      </c>
      <c r="S202" s="30" t="str">
        <f t="shared" si="27"/>
        <v/>
      </c>
      <c r="T202" s="176"/>
      <c r="U202" s="176"/>
      <c r="V202" s="176"/>
    </row>
    <row r="203" spans="1:22" ht="20.100000000000001" customHeight="1" x14ac:dyDescent="0.2">
      <c r="A203" s="22">
        <v>201</v>
      </c>
      <c r="B203" s="23" t="str">
        <f t="shared" si="22"/>
        <v/>
      </c>
      <c r="C203" s="23" t="str">
        <f t="shared" si="23"/>
        <v/>
      </c>
      <c r="D203" s="24"/>
      <c r="E203" s="25"/>
      <c r="F203" s="26"/>
      <c r="G203" s="27"/>
      <c r="H203" s="26"/>
      <c r="I203" s="25"/>
      <c r="J203" s="25"/>
      <c r="K203" s="25"/>
      <c r="L203" s="25"/>
      <c r="M203" s="26"/>
      <c r="N203" s="26"/>
      <c r="O203" s="29" t="str">
        <f t="shared" si="21"/>
        <v/>
      </c>
      <c r="P203" s="30" t="str">
        <f t="shared" si="24"/>
        <v/>
      </c>
      <c r="Q203" s="30" t="str">
        <f t="shared" si="25"/>
        <v/>
      </c>
      <c r="R203" s="30" t="str">
        <f t="shared" si="26"/>
        <v/>
      </c>
      <c r="S203" s="30" t="str">
        <f t="shared" si="27"/>
        <v/>
      </c>
      <c r="T203" s="176"/>
      <c r="U203" s="176"/>
      <c r="V203" s="176"/>
    </row>
    <row r="204" spans="1:22" ht="20.100000000000001" customHeight="1" x14ac:dyDescent="0.2">
      <c r="A204" s="22">
        <v>202</v>
      </c>
      <c r="B204" s="23" t="str">
        <f t="shared" si="22"/>
        <v/>
      </c>
      <c r="C204" s="23" t="str">
        <f t="shared" si="23"/>
        <v/>
      </c>
      <c r="D204" s="24"/>
      <c r="E204" s="25"/>
      <c r="F204" s="26"/>
      <c r="G204" s="27"/>
      <c r="H204" s="26"/>
      <c r="I204" s="25"/>
      <c r="J204" s="25"/>
      <c r="K204" s="25"/>
      <c r="L204" s="25"/>
      <c r="M204" s="26"/>
      <c r="N204" s="26"/>
      <c r="O204" s="29" t="str">
        <f t="shared" si="21"/>
        <v/>
      </c>
      <c r="P204" s="30" t="str">
        <f t="shared" si="24"/>
        <v/>
      </c>
      <c r="Q204" s="30" t="str">
        <f t="shared" si="25"/>
        <v/>
      </c>
      <c r="R204" s="30" t="str">
        <f t="shared" si="26"/>
        <v/>
      </c>
      <c r="S204" s="30" t="str">
        <f t="shared" si="27"/>
        <v/>
      </c>
      <c r="T204" s="176"/>
      <c r="U204" s="176"/>
      <c r="V204" s="176"/>
    </row>
    <row r="205" spans="1:22" ht="20.100000000000001" customHeight="1" x14ac:dyDescent="0.2">
      <c r="A205" s="22">
        <v>203</v>
      </c>
      <c r="B205" s="23" t="str">
        <f t="shared" si="22"/>
        <v/>
      </c>
      <c r="C205" s="23" t="str">
        <f t="shared" si="23"/>
        <v/>
      </c>
      <c r="D205" s="24"/>
      <c r="E205" s="25"/>
      <c r="F205" s="26"/>
      <c r="G205" s="27"/>
      <c r="H205" s="26"/>
      <c r="I205" s="25"/>
      <c r="J205" s="25"/>
      <c r="K205" s="25"/>
      <c r="L205" s="25"/>
      <c r="M205" s="26"/>
      <c r="N205" s="26"/>
      <c r="O205" s="29" t="str">
        <f t="shared" si="21"/>
        <v/>
      </c>
      <c r="P205" s="30" t="str">
        <f t="shared" si="24"/>
        <v/>
      </c>
      <c r="Q205" s="30" t="str">
        <f t="shared" si="25"/>
        <v/>
      </c>
      <c r="R205" s="30" t="str">
        <f t="shared" si="26"/>
        <v/>
      </c>
      <c r="S205" s="30" t="str">
        <f t="shared" si="27"/>
        <v/>
      </c>
      <c r="T205" s="176"/>
      <c r="U205" s="176"/>
      <c r="V205" s="176"/>
    </row>
    <row r="206" spans="1:22" ht="20.100000000000001" customHeight="1" x14ac:dyDescent="0.2">
      <c r="A206" s="22">
        <v>204</v>
      </c>
      <c r="B206" s="23" t="str">
        <f t="shared" si="22"/>
        <v/>
      </c>
      <c r="C206" s="23" t="str">
        <f t="shared" si="23"/>
        <v/>
      </c>
      <c r="D206" s="24"/>
      <c r="E206" s="25"/>
      <c r="F206" s="26"/>
      <c r="G206" s="27"/>
      <c r="H206" s="26"/>
      <c r="I206" s="25"/>
      <c r="J206" s="25"/>
      <c r="K206" s="25"/>
      <c r="L206" s="25"/>
      <c r="M206" s="26"/>
      <c r="N206" s="26"/>
      <c r="O206" s="29" t="str">
        <f t="shared" si="21"/>
        <v/>
      </c>
      <c r="P206" s="30" t="str">
        <f t="shared" si="24"/>
        <v/>
      </c>
      <c r="Q206" s="30" t="str">
        <f t="shared" si="25"/>
        <v/>
      </c>
      <c r="R206" s="30" t="str">
        <f t="shared" si="26"/>
        <v/>
      </c>
      <c r="S206" s="30" t="str">
        <f t="shared" si="27"/>
        <v/>
      </c>
      <c r="T206" s="176"/>
      <c r="U206" s="176"/>
      <c r="V206" s="176"/>
    </row>
    <row r="207" spans="1:22" ht="20.100000000000001" customHeight="1" x14ac:dyDescent="0.2">
      <c r="A207" s="22">
        <v>205</v>
      </c>
      <c r="B207" s="23" t="str">
        <f t="shared" si="22"/>
        <v/>
      </c>
      <c r="C207" s="23" t="str">
        <f t="shared" si="23"/>
        <v/>
      </c>
      <c r="D207" s="24"/>
      <c r="E207" s="25"/>
      <c r="F207" s="26"/>
      <c r="G207" s="27"/>
      <c r="H207" s="26"/>
      <c r="I207" s="25"/>
      <c r="J207" s="25"/>
      <c r="K207" s="25"/>
      <c r="L207" s="25"/>
      <c r="M207" s="26"/>
      <c r="N207" s="26"/>
      <c r="O207" s="29" t="str">
        <f t="shared" si="21"/>
        <v/>
      </c>
      <c r="P207" s="30" t="str">
        <f t="shared" si="24"/>
        <v/>
      </c>
      <c r="Q207" s="30" t="str">
        <f t="shared" si="25"/>
        <v/>
      </c>
      <c r="R207" s="30" t="str">
        <f t="shared" si="26"/>
        <v/>
      </c>
      <c r="S207" s="30" t="str">
        <f t="shared" si="27"/>
        <v/>
      </c>
      <c r="T207" s="176"/>
      <c r="U207" s="176"/>
      <c r="V207" s="176"/>
    </row>
    <row r="208" spans="1:22" ht="20.100000000000001" customHeight="1" x14ac:dyDescent="0.2">
      <c r="A208" s="22">
        <v>206</v>
      </c>
      <c r="B208" s="23" t="str">
        <f t="shared" si="22"/>
        <v/>
      </c>
      <c r="C208" s="23" t="str">
        <f t="shared" si="23"/>
        <v/>
      </c>
      <c r="D208" s="24"/>
      <c r="E208" s="25"/>
      <c r="F208" s="26"/>
      <c r="G208" s="27"/>
      <c r="H208" s="26"/>
      <c r="I208" s="25"/>
      <c r="J208" s="25"/>
      <c r="K208" s="25"/>
      <c r="L208" s="25"/>
      <c r="M208" s="26"/>
      <c r="N208" s="26"/>
      <c r="O208" s="29" t="str">
        <f t="shared" si="21"/>
        <v/>
      </c>
      <c r="P208" s="30" t="str">
        <f t="shared" si="24"/>
        <v/>
      </c>
      <c r="Q208" s="30" t="str">
        <f t="shared" si="25"/>
        <v/>
      </c>
      <c r="R208" s="30" t="str">
        <f t="shared" si="26"/>
        <v/>
      </c>
      <c r="S208" s="30" t="str">
        <f t="shared" si="27"/>
        <v/>
      </c>
      <c r="T208" s="176"/>
      <c r="U208" s="176"/>
      <c r="V208" s="176"/>
    </row>
    <row r="209" spans="1:22" ht="20.100000000000001" customHeight="1" x14ac:dyDescent="0.2">
      <c r="A209" s="22">
        <v>207</v>
      </c>
      <c r="B209" s="23" t="str">
        <f t="shared" si="22"/>
        <v/>
      </c>
      <c r="C209" s="23" t="str">
        <f t="shared" si="23"/>
        <v/>
      </c>
      <c r="D209" s="24"/>
      <c r="E209" s="25"/>
      <c r="F209" s="26"/>
      <c r="G209" s="27"/>
      <c r="H209" s="26"/>
      <c r="I209" s="25"/>
      <c r="J209" s="25"/>
      <c r="K209" s="25"/>
      <c r="L209" s="25"/>
      <c r="M209" s="26"/>
      <c r="N209" s="26"/>
      <c r="O209" s="29" t="str">
        <f t="shared" si="21"/>
        <v/>
      </c>
      <c r="P209" s="30" t="str">
        <f t="shared" si="24"/>
        <v/>
      </c>
      <c r="Q209" s="30" t="str">
        <f t="shared" si="25"/>
        <v/>
      </c>
      <c r="R209" s="30" t="str">
        <f t="shared" si="26"/>
        <v/>
      </c>
      <c r="S209" s="30" t="str">
        <f t="shared" si="27"/>
        <v/>
      </c>
      <c r="T209" s="176"/>
      <c r="U209" s="176"/>
      <c r="V209" s="176"/>
    </row>
    <row r="210" spans="1:22" ht="20.100000000000001" customHeight="1" x14ac:dyDescent="0.2">
      <c r="A210" s="22">
        <v>208</v>
      </c>
      <c r="B210" s="23" t="str">
        <f t="shared" si="22"/>
        <v/>
      </c>
      <c r="C210" s="23" t="str">
        <f t="shared" si="23"/>
        <v/>
      </c>
      <c r="D210" s="24"/>
      <c r="E210" s="25"/>
      <c r="F210" s="26"/>
      <c r="G210" s="27"/>
      <c r="H210" s="26"/>
      <c r="I210" s="25"/>
      <c r="J210" s="25"/>
      <c r="K210" s="25"/>
      <c r="L210" s="25"/>
      <c r="M210" s="26"/>
      <c r="N210" s="26"/>
      <c r="O210" s="29" t="str">
        <f t="shared" si="21"/>
        <v/>
      </c>
      <c r="P210" s="30" t="str">
        <f t="shared" si="24"/>
        <v/>
      </c>
      <c r="Q210" s="30" t="str">
        <f t="shared" si="25"/>
        <v/>
      </c>
      <c r="R210" s="30" t="str">
        <f t="shared" si="26"/>
        <v/>
      </c>
      <c r="S210" s="30" t="str">
        <f t="shared" si="27"/>
        <v/>
      </c>
      <c r="T210" s="176"/>
      <c r="U210" s="176"/>
      <c r="V210" s="176"/>
    </row>
    <row r="211" spans="1:22" ht="20.100000000000001" customHeight="1" x14ac:dyDescent="0.2">
      <c r="A211" s="22">
        <v>209</v>
      </c>
      <c r="B211" s="23" t="str">
        <f t="shared" si="22"/>
        <v/>
      </c>
      <c r="C211" s="23" t="str">
        <f t="shared" si="23"/>
        <v/>
      </c>
      <c r="D211" s="24"/>
      <c r="E211" s="25"/>
      <c r="F211" s="26"/>
      <c r="G211" s="27"/>
      <c r="H211" s="26"/>
      <c r="I211" s="25"/>
      <c r="J211" s="25"/>
      <c r="K211" s="25"/>
      <c r="L211" s="25"/>
      <c r="M211" s="26"/>
      <c r="N211" s="26"/>
      <c r="O211" s="29" t="str">
        <f t="shared" si="21"/>
        <v/>
      </c>
      <c r="P211" s="30" t="str">
        <f t="shared" si="24"/>
        <v/>
      </c>
      <c r="Q211" s="30" t="str">
        <f t="shared" si="25"/>
        <v/>
      </c>
      <c r="R211" s="30" t="str">
        <f t="shared" si="26"/>
        <v/>
      </c>
      <c r="S211" s="30" t="str">
        <f t="shared" si="27"/>
        <v/>
      </c>
      <c r="T211" s="176"/>
      <c r="U211" s="176"/>
      <c r="V211" s="176"/>
    </row>
    <row r="212" spans="1:22" ht="20.100000000000001" customHeight="1" x14ac:dyDescent="0.2">
      <c r="A212" s="22">
        <v>210</v>
      </c>
      <c r="B212" s="23" t="str">
        <f t="shared" si="22"/>
        <v/>
      </c>
      <c r="C212" s="23" t="str">
        <f t="shared" si="23"/>
        <v/>
      </c>
      <c r="D212" s="24"/>
      <c r="E212" s="25"/>
      <c r="F212" s="26"/>
      <c r="G212" s="27"/>
      <c r="H212" s="26"/>
      <c r="I212" s="25"/>
      <c r="J212" s="25"/>
      <c r="K212" s="25"/>
      <c r="L212" s="25"/>
      <c r="M212" s="26"/>
      <c r="N212" s="26"/>
      <c r="O212" s="29" t="str">
        <f t="shared" si="21"/>
        <v/>
      </c>
      <c r="P212" s="30" t="str">
        <f t="shared" si="24"/>
        <v/>
      </c>
      <c r="Q212" s="30" t="str">
        <f t="shared" si="25"/>
        <v/>
      </c>
      <c r="R212" s="30" t="str">
        <f t="shared" si="26"/>
        <v/>
      </c>
      <c r="S212" s="30" t="str">
        <f t="shared" si="27"/>
        <v/>
      </c>
      <c r="T212" s="176"/>
      <c r="U212" s="176"/>
      <c r="V212" s="176"/>
    </row>
    <row r="213" spans="1:22" ht="20.100000000000001" customHeight="1" x14ac:dyDescent="0.2">
      <c r="A213" s="22">
        <v>211</v>
      </c>
      <c r="B213" s="23" t="str">
        <f t="shared" si="22"/>
        <v/>
      </c>
      <c r="C213" s="23" t="str">
        <f t="shared" si="23"/>
        <v/>
      </c>
      <c r="D213" s="24"/>
      <c r="E213" s="25"/>
      <c r="F213" s="26"/>
      <c r="G213" s="27"/>
      <c r="H213" s="26"/>
      <c r="I213" s="25"/>
      <c r="J213" s="25"/>
      <c r="K213" s="25"/>
      <c r="L213" s="25"/>
      <c r="M213" s="26"/>
      <c r="N213" s="26"/>
      <c r="O213" s="29" t="str">
        <f t="shared" si="21"/>
        <v/>
      </c>
      <c r="P213" s="30" t="str">
        <f t="shared" si="24"/>
        <v/>
      </c>
      <c r="Q213" s="30" t="str">
        <f t="shared" si="25"/>
        <v/>
      </c>
      <c r="R213" s="30" t="str">
        <f t="shared" si="26"/>
        <v/>
      </c>
      <c r="S213" s="30" t="str">
        <f t="shared" si="27"/>
        <v/>
      </c>
      <c r="T213" s="176"/>
      <c r="U213" s="176"/>
      <c r="V213" s="176"/>
    </row>
    <row r="214" spans="1:22" ht="20.100000000000001" customHeight="1" x14ac:dyDescent="0.2">
      <c r="A214" s="22">
        <v>212</v>
      </c>
      <c r="B214" s="23" t="str">
        <f t="shared" si="22"/>
        <v/>
      </c>
      <c r="C214" s="23" t="str">
        <f t="shared" si="23"/>
        <v/>
      </c>
      <c r="D214" s="24"/>
      <c r="E214" s="25"/>
      <c r="F214" s="26"/>
      <c r="G214" s="27"/>
      <c r="H214" s="26"/>
      <c r="I214" s="25"/>
      <c r="J214" s="25"/>
      <c r="K214" s="25"/>
      <c r="L214" s="25"/>
      <c r="M214" s="26"/>
      <c r="N214" s="26"/>
      <c r="O214" s="29" t="str">
        <f t="shared" si="21"/>
        <v/>
      </c>
      <c r="P214" s="30" t="str">
        <f t="shared" si="24"/>
        <v/>
      </c>
      <c r="Q214" s="30" t="str">
        <f t="shared" si="25"/>
        <v/>
      </c>
      <c r="R214" s="30" t="str">
        <f t="shared" si="26"/>
        <v/>
      </c>
      <c r="S214" s="30" t="str">
        <f t="shared" si="27"/>
        <v/>
      </c>
      <c r="T214" s="176"/>
      <c r="U214" s="176"/>
      <c r="V214" s="176"/>
    </row>
    <row r="215" spans="1:22" ht="20.100000000000001" customHeight="1" x14ac:dyDescent="0.2">
      <c r="A215" s="22">
        <v>213</v>
      </c>
      <c r="B215" s="23" t="str">
        <f t="shared" si="22"/>
        <v/>
      </c>
      <c r="C215" s="23" t="str">
        <f t="shared" si="23"/>
        <v/>
      </c>
      <c r="D215" s="24"/>
      <c r="E215" s="25"/>
      <c r="F215" s="26"/>
      <c r="G215" s="27"/>
      <c r="H215" s="26"/>
      <c r="I215" s="25"/>
      <c r="J215" s="25"/>
      <c r="K215" s="25"/>
      <c r="L215" s="25"/>
      <c r="M215" s="26"/>
      <c r="N215" s="26"/>
      <c r="O215" s="29" t="str">
        <f t="shared" si="21"/>
        <v/>
      </c>
      <c r="P215" s="30" t="str">
        <f t="shared" si="24"/>
        <v/>
      </c>
      <c r="Q215" s="30" t="str">
        <f t="shared" si="25"/>
        <v/>
      </c>
      <c r="R215" s="30" t="str">
        <f t="shared" si="26"/>
        <v/>
      </c>
      <c r="S215" s="30" t="str">
        <f t="shared" si="27"/>
        <v/>
      </c>
      <c r="T215" s="176"/>
      <c r="U215" s="176"/>
      <c r="V215" s="176"/>
    </row>
    <row r="216" spans="1:22" ht="20.100000000000001" customHeight="1" x14ac:dyDescent="0.2">
      <c r="A216" s="22">
        <v>214</v>
      </c>
      <c r="B216" s="23" t="str">
        <f t="shared" si="22"/>
        <v/>
      </c>
      <c r="C216" s="23" t="str">
        <f t="shared" si="23"/>
        <v/>
      </c>
      <c r="D216" s="24"/>
      <c r="E216" s="25"/>
      <c r="F216" s="26"/>
      <c r="G216" s="27"/>
      <c r="H216" s="26"/>
      <c r="I216" s="25"/>
      <c r="J216" s="25"/>
      <c r="K216" s="25"/>
      <c r="L216" s="25"/>
      <c r="M216" s="26"/>
      <c r="N216" s="26"/>
      <c r="O216" s="29" t="str">
        <f t="shared" si="21"/>
        <v/>
      </c>
      <c r="P216" s="30" t="str">
        <f t="shared" si="24"/>
        <v/>
      </c>
      <c r="Q216" s="30" t="str">
        <f t="shared" si="25"/>
        <v/>
      </c>
      <c r="R216" s="30" t="str">
        <f t="shared" si="26"/>
        <v/>
      </c>
      <c r="S216" s="30" t="str">
        <f t="shared" si="27"/>
        <v/>
      </c>
      <c r="T216" s="176"/>
      <c r="U216" s="176"/>
      <c r="V216" s="176"/>
    </row>
    <row r="217" spans="1:22" ht="20.100000000000001" customHeight="1" x14ac:dyDescent="0.2">
      <c r="A217" s="22">
        <v>215</v>
      </c>
      <c r="B217" s="23" t="str">
        <f t="shared" si="22"/>
        <v/>
      </c>
      <c r="C217" s="23" t="str">
        <f t="shared" si="23"/>
        <v/>
      </c>
      <c r="D217" s="24"/>
      <c r="E217" s="25"/>
      <c r="F217" s="26"/>
      <c r="G217" s="27"/>
      <c r="H217" s="26"/>
      <c r="I217" s="25"/>
      <c r="J217" s="25"/>
      <c r="K217" s="25"/>
      <c r="L217" s="25"/>
      <c r="M217" s="26"/>
      <c r="N217" s="26"/>
      <c r="O217" s="29" t="str">
        <f t="shared" si="21"/>
        <v/>
      </c>
      <c r="P217" s="30" t="str">
        <f t="shared" si="24"/>
        <v/>
      </c>
      <c r="Q217" s="30" t="str">
        <f t="shared" si="25"/>
        <v/>
      </c>
      <c r="R217" s="30" t="str">
        <f t="shared" si="26"/>
        <v/>
      </c>
      <c r="S217" s="30" t="str">
        <f t="shared" si="27"/>
        <v/>
      </c>
      <c r="T217" s="176"/>
      <c r="U217" s="176"/>
      <c r="V217" s="176"/>
    </row>
    <row r="218" spans="1:22" ht="20.100000000000001" customHeight="1" x14ac:dyDescent="0.2">
      <c r="A218" s="22">
        <v>216</v>
      </c>
      <c r="B218" s="23" t="str">
        <f t="shared" si="22"/>
        <v/>
      </c>
      <c r="C218" s="23" t="str">
        <f t="shared" si="23"/>
        <v/>
      </c>
      <c r="D218" s="24"/>
      <c r="E218" s="25"/>
      <c r="F218" s="26"/>
      <c r="G218" s="27"/>
      <c r="H218" s="26"/>
      <c r="I218" s="25"/>
      <c r="J218" s="25"/>
      <c r="K218" s="25"/>
      <c r="L218" s="25"/>
      <c r="M218" s="26"/>
      <c r="N218" s="26"/>
      <c r="O218" s="29" t="str">
        <f t="shared" si="21"/>
        <v/>
      </c>
      <c r="P218" s="30" t="str">
        <f t="shared" si="24"/>
        <v/>
      </c>
      <c r="Q218" s="30" t="str">
        <f t="shared" si="25"/>
        <v/>
      </c>
      <c r="R218" s="30" t="str">
        <f t="shared" si="26"/>
        <v/>
      </c>
      <c r="S218" s="30" t="str">
        <f t="shared" si="27"/>
        <v/>
      </c>
      <c r="T218" s="176"/>
      <c r="U218" s="176"/>
      <c r="V218" s="176"/>
    </row>
    <row r="219" spans="1:22" ht="20.100000000000001" customHeight="1" x14ac:dyDescent="0.2">
      <c r="A219" s="22">
        <v>217</v>
      </c>
      <c r="B219" s="23" t="str">
        <f t="shared" si="22"/>
        <v/>
      </c>
      <c r="C219" s="23" t="str">
        <f t="shared" si="23"/>
        <v/>
      </c>
      <c r="D219" s="24"/>
      <c r="E219" s="25"/>
      <c r="F219" s="26"/>
      <c r="G219" s="27"/>
      <c r="H219" s="26"/>
      <c r="I219" s="25"/>
      <c r="J219" s="25"/>
      <c r="K219" s="25"/>
      <c r="L219" s="25"/>
      <c r="M219" s="26"/>
      <c r="N219" s="26"/>
      <c r="O219" s="29" t="str">
        <f t="shared" si="21"/>
        <v/>
      </c>
      <c r="P219" s="30" t="str">
        <f t="shared" si="24"/>
        <v/>
      </c>
      <c r="Q219" s="30" t="str">
        <f t="shared" si="25"/>
        <v/>
      </c>
      <c r="R219" s="30" t="str">
        <f t="shared" si="26"/>
        <v/>
      </c>
      <c r="S219" s="30" t="str">
        <f t="shared" si="27"/>
        <v/>
      </c>
      <c r="T219" s="176"/>
      <c r="U219" s="176"/>
      <c r="V219" s="176"/>
    </row>
    <row r="220" spans="1:22" ht="20.100000000000001" customHeight="1" x14ac:dyDescent="0.2">
      <c r="A220" s="22">
        <v>218</v>
      </c>
      <c r="B220" s="23" t="str">
        <f t="shared" si="22"/>
        <v/>
      </c>
      <c r="C220" s="23" t="str">
        <f t="shared" si="23"/>
        <v/>
      </c>
      <c r="D220" s="24"/>
      <c r="E220" s="25"/>
      <c r="F220" s="26"/>
      <c r="G220" s="27"/>
      <c r="H220" s="26"/>
      <c r="I220" s="25"/>
      <c r="J220" s="25"/>
      <c r="K220" s="25"/>
      <c r="L220" s="25"/>
      <c r="M220" s="26"/>
      <c r="N220" s="26"/>
      <c r="O220" s="29" t="str">
        <f t="shared" si="21"/>
        <v/>
      </c>
      <c r="P220" s="30" t="str">
        <f t="shared" si="24"/>
        <v/>
      </c>
      <c r="Q220" s="30" t="str">
        <f t="shared" si="25"/>
        <v/>
      </c>
      <c r="R220" s="30" t="str">
        <f t="shared" si="26"/>
        <v/>
      </c>
      <c r="S220" s="30" t="str">
        <f t="shared" si="27"/>
        <v/>
      </c>
      <c r="T220" s="176"/>
      <c r="U220" s="176"/>
      <c r="V220" s="176"/>
    </row>
    <row r="221" spans="1:22" ht="20.100000000000001" customHeight="1" x14ac:dyDescent="0.2">
      <c r="A221" s="22">
        <v>219</v>
      </c>
      <c r="B221" s="23" t="str">
        <f t="shared" si="22"/>
        <v/>
      </c>
      <c r="C221" s="23" t="str">
        <f t="shared" si="23"/>
        <v/>
      </c>
      <c r="D221" s="24"/>
      <c r="E221" s="25"/>
      <c r="F221" s="26"/>
      <c r="G221" s="27"/>
      <c r="H221" s="26"/>
      <c r="I221" s="25"/>
      <c r="J221" s="25"/>
      <c r="K221" s="25"/>
      <c r="L221" s="25"/>
      <c r="M221" s="26"/>
      <c r="N221" s="26"/>
      <c r="O221" s="29" t="str">
        <f t="shared" si="21"/>
        <v/>
      </c>
      <c r="P221" s="30" t="str">
        <f t="shared" si="24"/>
        <v/>
      </c>
      <c r="Q221" s="30" t="str">
        <f t="shared" si="25"/>
        <v/>
      </c>
      <c r="R221" s="30" t="str">
        <f t="shared" si="26"/>
        <v/>
      </c>
      <c r="S221" s="30" t="str">
        <f t="shared" si="27"/>
        <v/>
      </c>
      <c r="T221" s="176"/>
      <c r="U221" s="176"/>
      <c r="V221" s="176"/>
    </row>
    <row r="222" spans="1:22" ht="20.100000000000001" customHeight="1" x14ac:dyDescent="0.2">
      <c r="A222" s="22">
        <v>220</v>
      </c>
      <c r="B222" s="23" t="str">
        <f t="shared" si="22"/>
        <v/>
      </c>
      <c r="C222" s="23" t="str">
        <f t="shared" si="23"/>
        <v/>
      </c>
      <c r="D222" s="24"/>
      <c r="E222" s="25"/>
      <c r="F222" s="26"/>
      <c r="G222" s="27"/>
      <c r="H222" s="26"/>
      <c r="I222" s="25"/>
      <c r="J222" s="25"/>
      <c r="K222" s="25"/>
      <c r="L222" s="25"/>
      <c r="M222" s="26"/>
      <c r="N222" s="26"/>
      <c r="O222" s="29" t="str">
        <f t="shared" si="21"/>
        <v/>
      </c>
      <c r="P222" s="30" t="str">
        <f t="shared" si="24"/>
        <v/>
      </c>
      <c r="Q222" s="30" t="str">
        <f t="shared" si="25"/>
        <v/>
      </c>
      <c r="R222" s="30" t="str">
        <f t="shared" si="26"/>
        <v/>
      </c>
      <c r="S222" s="30" t="str">
        <f t="shared" si="27"/>
        <v/>
      </c>
      <c r="T222" s="176"/>
      <c r="U222" s="176"/>
      <c r="V222" s="176"/>
    </row>
    <row r="223" spans="1:22" ht="20.100000000000001" customHeight="1" x14ac:dyDescent="0.2">
      <c r="A223" s="22">
        <v>221</v>
      </c>
      <c r="B223" s="23" t="str">
        <f t="shared" si="22"/>
        <v/>
      </c>
      <c r="C223" s="23" t="str">
        <f t="shared" si="23"/>
        <v/>
      </c>
      <c r="D223" s="24"/>
      <c r="E223" s="25"/>
      <c r="F223" s="26"/>
      <c r="G223" s="27"/>
      <c r="H223" s="26"/>
      <c r="I223" s="25"/>
      <c r="J223" s="25"/>
      <c r="K223" s="25"/>
      <c r="L223" s="25"/>
      <c r="M223" s="26"/>
      <c r="N223" s="26"/>
      <c r="O223" s="29" t="str">
        <f t="shared" si="21"/>
        <v/>
      </c>
      <c r="P223" s="30" t="str">
        <f t="shared" si="24"/>
        <v/>
      </c>
      <c r="Q223" s="30" t="str">
        <f t="shared" si="25"/>
        <v/>
      </c>
      <c r="R223" s="30" t="str">
        <f t="shared" si="26"/>
        <v/>
      </c>
      <c r="S223" s="30" t="str">
        <f t="shared" si="27"/>
        <v/>
      </c>
      <c r="T223" s="176"/>
      <c r="U223" s="176"/>
      <c r="V223" s="176"/>
    </row>
    <row r="224" spans="1:22" ht="20.100000000000001" customHeight="1" x14ac:dyDescent="0.2">
      <c r="A224" s="22">
        <v>222</v>
      </c>
      <c r="B224" s="23" t="str">
        <f t="shared" si="22"/>
        <v/>
      </c>
      <c r="C224" s="23" t="str">
        <f t="shared" si="23"/>
        <v/>
      </c>
      <c r="D224" s="24"/>
      <c r="E224" s="25"/>
      <c r="F224" s="26"/>
      <c r="G224" s="27"/>
      <c r="H224" s="26"/>
      <c r="I224" s="25"/>
      <c r="J224" s="25"/>
      <c r="K224" s="25"/>
      <c r="L224" s="25"/>
      <c r="M224" s="26"/>
      <c r="N224" s="26"/>
      <c r="O224" s="29" t="str">
        <f t="shared" si="21"/>
        <v/>
      </c>
      <c r="P224" s="30" t="str">
        <f t="shared" si="24"/>
        <v/>
      </c>
      <c r="Q224" s="30" t="str">
        <f t="shared" si="25"/>
        <v/>
      </c>
      <c r="R224" s="30" t="str">
        <f t="shared" si="26"/>
        <v/>
      </c>
      <c r="S224" s="30" t="str">
        <f t="shared" si="27"/>
        <v/>
      </c>
      <c r="T224" s="176"/>
      <c r="U224" s="176"/>
      <c r="V224" s="176"/>
    </row>
    <row r="225" spans="1:22" ht="20.100000000000001" customHeight="1" x14ac:dyDescent="0.2">
      <c r="A225" s="22">
        <v>223</v>
      </c>
      <c r="B225" s="23" t="str">
        <f t="shared" si="22"/>
        <v/>
      </c>
      <c r="C225" s="23" t="str">
        <f t="shared" si="23"/>
        <v/>
      </c>
      <c r="D225" s="24"/>
      <c r="E225" s="25"/>
      <c r="F225" s="26"/>
      <c r="G225" s="27"/>
      <c r="H225" s="26"/>
      <c r="I225" s="25"/>
      <c r="J225" s="25"/>
      <c r="K225" s="25"/>
      <c r="L225" s="25"/>
      <c r="M225" s="26"/>
      <c r="N225" s="26"/>
      <c r="O225" s="29" t="str">
        <f t="shared" si="21"/>
        <v/>
      </c>
      <c r="P225" s="30" t="str">
        <f t="shared" si="24"/>
        <v/>
      </c>
      <c r="Q225" s="30" t="str">
        <f t="shared" si="25"/>
        <v/>
      </c>
      <c r="R225" s="30" t="str">
        <f t="shared" si="26"/>
        <v/>
      </c>
      <c r="S225" s="30" t="str">
        <f t="shared" si="27"/>
        <v/>
      </c>
      <c r="T225" s="176"/>
      <c r="U225" s="176"/>
      <c r="V225" s="176"/>
    </row>
    <row r="226" spans="1:22" ht="20.100000000000001" customHeight="1" x14ac:dyDescent="0.2">
      <c r="A226" s="22">
        <v>224</v>
      </c>
      <c r="B226" s="23" t="str">
        <f t="shared" si="22"/>
        <v/>
      </c>
      <c r="C226" s="23" t="str">
        <f t="shared" si="23"/>
        <v/>
      </c>
      <c r="D226" s="24"/>
      <c r="E226" s="25"/>
      <c r="F226" s="26"/>
      <c r="G226" s="27"/>
      <c r="H226" s="26"/>
      <c r="I226" s="25"/>
      <c r="J226" s="25"/>
      <c r="K226" s="25"/>
      <c r="L226" s="25"/>
      <c r="M226" s="26"/>
      <c r="N226" s="26"/>
      <c r="O226" s="29" t="str">
        <f t="shared" si="21"/>
        <v/>
      </c>
      <c r="P226" s="30" t="str">
        <f t="shared" si="24"/>
        <v/>
      </c>
      <c r="Q226" s="30" t="str">
        <f t="shared" si="25"/>
        <v/>
      </c>
      <c r="R226" s="30" t="str">
        <f t="shared" si="26"/>
        <v/>
      </c>
      <c r="S226" s="30" t="str">
        <f t="shared" si="27"/>
        <v/>
      </c>
      <c r="T226" s="176"/>
      <c r="U226" s="176"/>
      <c r="V226" s="176"/>
    </row>
    <row r="227" spans="1:22" ht="20.100000000000001" customHeight="1" x14ac:dyDescent="0.2">
      <c r="A227" s="22">
        <v>225</v>
      </c>
      <c r="B227" s="23" t="str">
        <f t="shared" si="22"/>
        <v/>
      </c>
      <c r="C227" s="23" t="str">
        <f t="shared" si="23"/>
        <v/>
      </c>
      <c r="D227" s="24"/>
      <c r="E227" s="25"/>
      <c r="F227" s="26"/>
      <c r="G227" s="27"/>
      <c r="H227" s="26"/>
      <c r="I227" s="25"/>
      <c r="J227" s="25"/>
      <c r="K227" s="25"/>
      <c r="L227" s="25"/>
      <c r="M227" s="26"/>
      <c r="N227" s="26"/>
      <c r="O227" s="29" t="str">
        <f t="shared" si="21"/>
        <v/>
      </c>
      <c r="P227" s="30" t="str">
        <f t="shared" si="24"/>
        <v/>
      </c>
      <c r="Q227" s="30" t="str">
        <f t="shared" si="25"/>
        <v/>
      </c>
      <c r="R227" s="30" t="str">
        <f t="shared" si="26"/>
        <v/>
      </c>
      <c r="S227" s="30" t="str">
        <f t="shared" si="27"/>
        <v/>
      </c>
      <c r="T227" s="176"/>
      <c r="U227" s="176"/>
      <c r="V227" s="176"/>
    </row>
    <row r="228" spans="1:22" ht="20.100000000000001" customHeight="1" x14ac:dyDescent="0.2">
      <c r="A228" s="22">
        <v>226</v>
      </c>
      <c r="B228" s="23" t="str">
        <f t="shared" si="22"/>
        <v/>
      </c>
      <c r="C228" s="23" t="str">
        <f t="shared" si="23"/>
        <v/>
      </c>
      <c r="D228" s="24"/>
      <c r="E228" s="25"/>
      <c r="F228" s="26"/>
      <c r="G228" s="27"/>
      <c r="H228" s="26"/>
      <c r="I228" s="25"/>
      <c r="J228" s="25"/>
      <c r="K228" s="25"/>
      <c r="L228" s="25"/>
      <c r="M228" s="26"/>
      <c r="N228" s="26"/>
      <c r="O228" s="29" t="str">
        <f t="shared" si="21"/>
        <v/>
      </c>
      <c r="P228" s="30" t="str">
        <f t="shared" si="24"/>
        <v/>
      </c>
      <c r="Q228" s="30" t="str">
        <f t="shared" si="25"/>
        <v/>
      </c>
      <c r="R228" s="30" t="str">
        <f t="shared" si="26"/>
        <v/>
      </c>
      <c r="S228" s="30" t="str">
        <f t="shared" si="27"/>
        <v/>
      </c>
      <c r="T228" s="176"/>
      <c r="U228" s="176"/>
      <c r="V228" s="176"/>
    </row>
    <row r="229" spans="1:22" ht="20.100000000000001" customHeight="1" x14ac:dyDescent="0.2">
      <c r="A229" s="22">
        <v>227</v>
      </c>
      <c r="B229" s="23" t="str">
        <f t="shared" si="22"/>
        <v/>
      </c>
      <c r="C229" s="23" t="str">
        <f t="shared" si="23"/>
        <v/>
      </c>
      <c r="D229" s="24"/>
      <c r="E229" s="25"/>
      <c r="F229" s="26"/>
      <c r="G229" s="27"/>
      <c r="H229" s="26"/>
      <c r="I229" s="25"/>
      <c r="J229" s="25"/>
      <c r="K229" s="25"/>
      <c r="L229" s="25"/>
      <c r="M229" s="26"/>
      <c r="N229" s="26"/>
      <c r="O229" s="29" t="str">
        <f t="shared" si="21"/>
        <v/>
      </c>
      <c r="P229" s="30" t="str">
        <f t="shared" si="24"/>
        <v/>
      </c>
      <c r="Q229" s="30" t="str">
        <f t="shared" si="25"/>
        <v/>
      </c>
      <c r="R229" s="30" t="str">
        <f t="shared" si="26"/>
        <v/>
      </c>
      <c r="S229" s="30" t="str">
        <f t="shared" si="27"/>
        <v/>
      </c>
      <c r="T229" s="176"/>
      <c r="U229" s="176"/>
      <c r="V229" s="176"/>
    </row>
    <row r="230" spans="1:22" ht="20.100000000000001" customHeight="1" x14ac:dyDescent="0.2">
      <c r="A230" s="22">
        <v>228</v>
      </c>
      <c r="B230" s="23" t="str">
        <f t="shared" si="22"/>
        <v/>
      </c>
      <c r="C230" s="23" t="str">
        <f t="shared" si="23"/>
        <v/>
      </c>
      <c r="D230" s="24"/>
      <c r="E230" s="25"/>
      <c r="F230" s="26"/>
      <c r="G230" s="27"/>
      <c r="H230" s="26"/>
      <c r="I230" s="25"/>
      <c r="J230" s="25"/>
      <c r="K230" s="25"/>
      <c r="L230" s="25"/>
      <c r="M230" s="26"/>
      <c r="N230" s="26"/>
      <c r="O230" s="29" t="str">
        <f t="shared" si="21"/>
        <v/>
      </c>
      <c r="P230" s="30" t="str">
        <f t="shared" si="24"/>
        <v/>
      </c>
      <c r="Q230" s="30" t="str">
        <f t="shared" si="25"/>
        <v/>
      </c>
      <c r="R230" s="30" t="str">
        <f t="shared" si="26"/>
        <v/>
      </c>
      <c r="S230" s="30" t="str">
        <f t="shared" si="27"/>
        <v/>
      </c>
      <c r="T230" s="176"/>
      <c r="U230" s="176"/>
      <c r="V230" s="176"/>
    </row>
    <row r="231" spans="1:22" ht="20.100000000000001" customHeight="1" x14ac:dyDescent="0.2">
      <c r="A231" s="22">
        <v>229</v>
      </c>
      <c r="B231" s="23" t="str">
        <f t="shared" si="22"/>
        <v/>
      </c>
      <c r="C231" s="23" t="str">
        <f t="shared" si="23"/>
        <v/>
      </c>
      <c r="D231" s="24"/>
      <c r="E231" s="25"/>
      <c r="F231" s="26"/>
      <c r="G231" s="27"/>
      <c r="H231" s="26"/>
      <c r="I231" s="25"/>
      <c r="J231" s="25"/>
      <c r="K231" s="25"/>
      <c r="L231" s="25"/>
      <c r="M231" s="26"/>
      <c r="N231" s="26"/>
      <c r="O231" s="29" t="str">
        <f t="shared" si="21"/>
        <v/>
      </c>
      <c r="P231" s="30" t="str">
        <f t="shared" si="24"/>
        <v/>
      </c>
      <c r="Q231" s="30" t="str">
        <f t="shared" si="25"/>
        <v/>
      </c>
      <c r="R231" s="30" t="str">
        <f t="shared" si="26"/>
        <v/>
      </c>
      <c r="S231" s="30" t="str">
        <f t="shared" si="27"/>
        <v/>
      </c>
      <c r="T231" s="176"/>
      <c r="U231" s="176"/>
      <c r="V231" s="176"/>
    </row>
    <row r="232" spans="1:22" ht="20.100000000000001" customHeight="1" x14ac:dyDescent="0.2">
      <c r="A232" s="22">
        <v>230</v>
      </c>
      <c r="B232" s="23" t="str">
        <f t="shared" si="22"/>
        <v/>
      </c>
      <c r="C232" s="23" t="str">
        <f t="shared" si="23"/>
        <v/>
      </c>
      <c r="D232" s="24"/>
      <c r="E232" s="25"/>
      <c r="F232" s="26"/>
      <c r="G232" s="27"/>
      <c r="H232" s="26"/>
      <c r="I232" s="25"/>
      <c r="J232" s="25"/>
      <c r="K232" s="25"/>
      <c r="L232" s="25"/>
      <c r="M232" s="26"/>
      <c r="N232" s="26"/>
      <c r="O232" s="29" t="str">
        <f t="shared" si="21"/>
        <v/>
      </c>
      <c r="P232" s="30" t="str">
        <f t="shared" si="24"/>
        <v/>
      </c>
      <c r="Q232" s="30" t="str">
        <f t="shared" si="25"/>
        <v/>
      </c>
      <c r="R232" s="30" t="str">
        <f t="shared" si="26"/>
        <v/>
      </c>
      <c r="S232" s="30" t="str">
        <f t="shared" si="27"/>
        <v/>
      </c>
      <c r="T232" s="176"/>
      <c r="U232" s="176"/>
      <c r="V232" s="176"/>
    </row>
    <row r="233" spans="1:22" ht="20.100000000000001" customHeight="1" x14ac:dyDescent="0.2">
      <c r="A233" s="22">
        <v>231</v>
      </c>
      <c r="B233" s="23" t="str">
        <f t="shared" si="22"/>
        <v/>
      </c>
      <c r="C233" s="23" t="str">
        <f t="shared" si="23"/>
        <v/>
      </c>
      <c r="D233" s="24"/>
      <c r="E233" s="25"/>
      <c r="F233" s="26"/>
      <c r="G233" s="27"/>
      <c r="H233" s="26"/>
      <c r="I233" s="25"/>
      <c r="J233" s="25"/>
      <c r="K233" s="25"/>
      <c r="L233" s="25"/>
      <c r="M233" s="26"/>
      <c r="N233" s="26"/>
      <c r="O233" s="29" t="str">
        <f t="shared" si="21"/>
        <v/>
      </c>
      <c r="P233" s="30" t="str">
        <f t="shared" si="24"/>
        <v/>
      </c>
      <c r="Q233" s="30" t="str">
        <f t="shared" si="25"/>
        <v/>
      </c>
      <c r="R233" s="30" t="str">
        <f t="shared" si="26"/>
        <v/>
      </c>
      <c r="S233" s="30" t="str">
        <f t="shared" si="27"/>
        <v/>
      </c>
      <c r="T233" s="176"/>
      <c r="U233" s="176"/>
      <c r="V233" s="176"/>
    </row>
    <row r="234" spans="1:22" ht="20.100000000000001" customHeight="1" x14ac:dyDescent="0.2">
      <c r="A234" s="22">
        <v>232</v>
      </c>
      <c r="B234" s="23" t="str">
        <f t="shared" si="22"/>
        <v/>
      </c>
      <c r="C234" s="23" t="str">
        <f t="shared" si="23"/>
        <v/>
      </c>
      <c r="D234" s="24"/>
      <c r="E234" s="25"/>
      <c r="F234" s="26"/>
      <c r="G234" s="27"/>
      <c r="H234" s="26"/>
      <c r="I234" s="25"/>
      <c r="J234" s="25"/>
      <c r="K234" s="25"/>
      <c r="L234" s="25"/>
      <c r="M234" s="26"/>
      <c r="N234" s="26"/>
      <c r="O234" s="29" t="str">
        <f t="shared" si="21"/>
        <v/>
      </c>
      <c r="P234" s="30" t="str">
        <f t="shared" si="24"/>
        <v/>
      </c>
      <c r="Q234" s="30" t="str">
        <f t="shared" si="25"/>
        <v/>
      </c>
      <c r="R234" s="30" t="str">
        <f t="shared" si="26"/>
        <v/>
      </c>
      <c r="S234" s="30" t="str">
        <f t="shared" si="27"/>
        <v/>
      </c>
      <c r="T234" s="176"/>
      <c r="U234" s="176"/>
      <c r="V234" s="176"/>
    </row>
    <row r="235" spans="1:22" ht="20.100000000000001" customHeight="1" x14ac:dyDescent="0.2">
      <c r="A235" s="22">
        <v>233</v>
      </c>
      <c r="B235" s="23" t="str">
        <f t="shared" si="22"/>
        <v/>
      </c>
      <c r="C235" s="23" t="str">
        <f t="shared" si="23"/>
        <v/>
      </c>
      <c r="D235" s="24"/>
      <c r="E235" s="25"/>
      <c r="F235" s="26"/>
      <c r="G235" s="27"/>
      <c r="H235" s="26"/>
      <c r="I235" s="25"/>
      <c r="J235" s="25"/>
      <c r="K235" s="25"/>
      <c r="L235" s="25"/>
      <c r="M235" s="26"/>
      <c r="N235" s="26"/>
      <c r="O235" s="29" t="str">
        <f t="shared" si="21"/>
        <v/>
      </c>
      <c r="P235" s="30" t="str">
        <f t="shared" si="24"/>
        <v/>
      </c>
      <c r="Q235" s="30" t="str">
        <f t="shared" si="25"/>
        <v/>
      </c>
      <c r="R235" s="30" t="str">
        <f t="shared" si="26"/>
        <v/>
      </c>
      <c r="S235" s="30" t="str">
        <f t="shared" si="27"/>
        <v/>
      </c>
      <c r="T235" s="176"/>
      <c r="U235" s="176"/>
      <c r="V235" s="176"/>
    </row>
    <row r="236" spans="1:22" ht="20.100000000000001" customHeight="1" x14ac:dyDescent="0.2">
      <c r="A236" s="22">
        <v>234</v>
      </c>
      <c r="B236" s="23" t="str">
        <f t="shared" si="22"/>
        <v/>
      </c>
      <c r="C236" s="23" t="str">
        <f t="shared" si="23"/>
        <v/>
      </c>
      <c r="D236" s="24"/>
      <c r="E236" s="25"/>
      <c r="F236" s="26"/>
      <c r="G236" s="27"/>
      <c r="H236" s="26"/>
      <c r="I236" s="25"/>
      <c r="J236" s="25"/>
      <c r="K236" s="25"/>
      <c r="L236" s="25"/>
      <c r="M236" s="26"/>
      <c r="N236" s="26"/>
      <c r="O236" s="29" t="str">
        <f t="shared" si="21"/>
        <v/>
      </c>
      <c r="P236" s="30" t="str">
        <f t="shared" si="24"/>
        <v/>
      </c>
      <c r="Q236" s="30" t="str">
        <f t="shared" si="25"/>
        <v/>
      </c>
      <c r="R236" s="30" t="str">
        <f t="shared" si="26"/>
        <v/>
      </c>
      <c r="S236" s="30" t="str">
        <f t="shared" si="27"/>
        <v/>
      </c>
      <c r="T236" s="176"/>
      <c r="U236" s="176"/>
      <c r="V236" s="176"/>
    </row>
    <row r="237" spans="1:22" ht="20.100000000000001" customHeight="1" x14ac:dyDescent="0.2">
      <c r="A237" s="22">
        <v>235</v>
      </c>
      <c r="B237" s="23" t="str">
        <f t="shared" si="22"/>
        <v/>
      </c>
      <c r="C237" s="23" t="str">
        <f t="shared" si="23"/>
        <v/>
      </c>
      <c r="D237" s="24"/>
      <c r="E237" s="25"/>
      <c r="F237" s="26"/>
      <c r="G237" s="27"/>
      <c r="H237" s="26"/>
      <c r="I237" s="25"/>
      <c r="J237" s="25"/>
      <c r="K237" s="25"/>
      <c r="L237" s="25"/>
      <c r="M237" s="26"/>
      <c r="N237" s="26"/>
      <c r="O237" s="29" t="str">
        <f t="shared" si="21"/>
        <v/>
      </c>
      <c r="P237" s="30" t="str">
        <f t="shared" si="24"/>
        <v/>
      </c>
      <c r="Q237" s="30" t="str">
        <f t="shared" si="25"/>
        <v/>
      </c>
      <c r="R237" s="30" t="str">
        <f t="shared" si="26"/>
        <v/>
      </c>
      <c r="S237" s="30" t="str">
        <f t="shared" si="27"/>
        <v/>
      </c>
      <c r="T237" s="176"/>
      <c r="U237" s="176"/>
      <c r="V237" s="176"/>
    </row>
    <row r="238" spans="1:22" ht="20.100000000000001" customHeight="1" x14ac:dyDescent="0.2">
      <c r="A238" s="22">
        <v>236</v>
      </c>
      <c r="B238" s="23" t="str">
        <f t="shared" si="22"/>
        <v/>
      </c>
      <c r="C238" s="23" t="str">
        <f t="shared" si="23"/>
        <v/>
      </c>
      <c r="D238" s="24"/>
      <c r="E238" s="25"/>
      <c r="F238" s="26"/>
      <c r="G238" s="27"/>
      <c r="H238" s="26"/>
      <c r="I238" s="25"/>
      <c r="J238" s="25"/>
      <c r="K238" s="25"/>
      <c r="L238" s="25"/>
      <c r="M238" s="26"/>
      <c r="N238" s="26"/>
      <c r="O238" s="29" t="str">
        <f t="shared" si="21"/>
        <v/>
      </c>
      <c r="P238" s="30" t="str">
        <f t="shared" si="24"/>
        <v/>
      </c>
      <c r="Q238" s="30" t="str">
        <f t="shared" si="25"/>
        <v/>
      </c>
      <c r="R238" s="30" t="str">
        <f t="shared" si="26"/>
        <v/>
      </c>
      <c r="S238" s="30" t="str">
        <f t="shared" si="27"/>
        <v/>
      </c>
      <c r="T238" s="176"/>
      <c r="U238" s="176"/>
      <c r="V238" s="176"/>
    </row>
    <row r="239" spans="1:22" ht="20.100000000000001" customHeight="1" x14ac:dyDescent="0.2">
      <c r="A239" s="22">
        <v>237</v>
      </c>
      <c r="B239" s="23" t="str">
        <f t="shared" si="22"/>
        <v/>
      </c>
      <c r="C239" s="23" t="str">
        <f t="shared" si="23"/>
        <v/>
      </c>
      <c r="D239" s="24"/>
      <c r="E239" s="25"/>
      <c r="F239" s="26"/>
      <c r="G239" s="27"/>
      <c r="H239" s="26"/>
      <c r="I239" s="25"/>
      <c r="J239" s="25"/>
      <c r="K239" s="25"/>
      <c r="L239" s="25"/>
      <c r="M239" s="26"/>
      <c r="N239" s="26"/>
      <c r="O239" s="29" t="str">
        <f t="shared" si="21"/>
        <v/>
      </c>
      <c r="P239" s="30" t="str">
        <f t="shared" si="24"/>
        <v/>
      </c>
      <c r="Q239" s="30" t="str">
        <f t="shared" si="25"/>
        <v/>
      </c>
      <c r="R239" s="30" t="str">
        <f t="shared" si="26"/>
        <v/>
      </c>
      <c r="S239" s="30" t="str">
        <f t="shared" si="27"/>
        <v/>
      </c>
      <c r="T239" s="176"/>
      <c r="U239" s="176"/>
      <c r="V239" s="176"/>
    </row>
    <row r="240" spans="1:22" ht="20.100000000000001" customHeight="1" x14ac:dyDescent="0.2">
      <c r="A240" s="22">
        <v>238</v>
      </c>
      <c r="B240" s="23" t="str">
        <f t="shared" si="22"/>
        <v/>
      </c>
      <c r="C240" s="23" t="str">
        <f t="shared" si="23"/>
        <v/>
      </c>
      <c r="D240" s="24"/>
      <c r="E240" s="25"/>
      <c r="F240" s="26"/>
      <c r="G240" s="27"/>
      <c r="H240" s="26"/>
      <c r="I240" s="25"/>
      <c r="J240" s="25"/>
      <c r="K240" s="25"/>
      <c r="L240" s="25"/>
      <c r="M240" s="26"/>
      <c r="N240" s="26"/>
      <c r="O240" s="29" t="str">
        <f t="shared" si="21"/>
        <v/>
      </c>
      <c r="P240" s="30" t="str">
        <f t="shared" si="24"/>
        <v/>
      </c>
      <c r="Q240" s="30" t="str">
        <f t="shared" si="25"/>
        <v/>
      </c>
      <c r="R240" s="30" t="str">
        <f t="shared" si="26"/>
        <v/>
      </c>
      <c r="S240" s="30" t="str">
        <f t="shared" si="27"/>
        <v/>
      </c>
      <c r="T240" s="176"/>
      <c r="U240" s="176"/>
      <c r="V240" s="176"/>
    </row>
    <row r="241" spans="1:22" ht="20.100000000000001" customHeight="1" x14ac:dyDescent="0.2">
      <c r="A241" s="22">
        <v>239</v>
      </c>
      <c r="B241" s="23" t="str">
        <f t="shared" si="22"/>
        <v/>
      </c>
      <c r="C241" s="23" t="str">
        <f t="shared" si="23"/>
        <v/>
      </c>
      <c r="D241" s="24"/>
      <c r="E241" s="25"/>
      <c r="F241" s="26"/>
      <c r="G241" s="27"/>
      <c r="H241" s="26"/>
      <c r="I241" s="25"/>
      <c r="J241" s="25"/>
      <c r="K241" s="25"/>
      <c r="L241" s="25"/>
      <c r="M241" s="26"/>
      <c r="N241" s="26"/>
      <c r="O241" s="29" t="str">
        <f t="shared" si="21"/>
        <v/>
      </c>
      <c r="P241" s="30" t="str">
        <f t="shared" si="24"/>
        <v/>
      </c>
      <c r="Q241" s="30" t="str">
        <f t="shared" si="25"/>
        <v/>
      </c>
      <c r="R241" s="30" t="str">
        <f t="shared" si="26"/>
        <v/>
      </c>
      <c r="S241" s="30" t="str">
        <f t="shared" si="27"/>
        <v/>
      </c>
      <c r="T241" s="176"/>
      <c r="U241" s="176"/>
      <c r="V241" s="176"/>
    </row>
    <row r="242" spans="1:22" ht="20.100000000000001" customHeight="1" x14ac:dyDescent="0.2">
      <c r="A242" s="22">
        <v>240</v>
      </c>
      <c r="B242" s="23" t="str">
        <f t="shared" si="22"/>
        <v/>
      </c>
      <c r="C242" s="23" t="str">
        <f t="shared" si="23"/>
        <v/>
      </c>
      <c r="D242" s="24"/>
      <c r="E242" s="25"/>
      <c r="F242" s="26"/>
      <c r="G242" s="27"/>
      <c r="H242" s="26"/>
      <c r="I242" s="25"/>
      <c r="J242" s="25"/>
      <c r="K242" s="25"/>
      <c r="L242" s="25"/>
      <c r="M242" s="26"/>
      <c r="N242" s="26"/>
      <c r="O242" s="29" t="str">
        <f t="shared" si="21"/>
        <v/>
      </c>
      <c r="P242" s="30" t="str">
        <f t="shared" si="24"/>
        <v/>
      </c>
      <c r="Q242" s="30" t="str">
        <f t="shared" si="25"/>
        <v/>
      </c>
      <c r="R242" s="30" t="str">
        <f t="shared" si="26"/>
        <v/>
      </c>
      <c r="S242" s="30" t="str">
        <f t="shared" si="27"/>
        <v/>
      </c>
      <c r="T242" s="176"/>
      <c r="U242" s="176"/>
      <c r="V242" s="176"/>
    </row>
    <row r="243" spans="1:22" ht="20.100000000000001" customHeight="1" x14ac:dyDescent="0.2">
      <c r="A243" s="22">
        <v>241</v>
      </c>
      <c r="B243" s="23" t="str">
        <f t="shared" si="22"/>
        <v/>
      </c>
      <c r="C243" s="23" t="str">
        <f t="shared" si="23"/>
        <v/>
      </c>
      <c r="D243" s="24"/>
      <c r="E243" s="25"/>
      <c r="F243" s="26"/>
      <c r="G243" s="27"/>
      <c r="H243" s="26"/>
      <c r="I243" s="25"/>
      <c r="J243" s="25"/>
      <c r="K243" s="25"/>
      <c r="L243" s="25"/>
      <c r="M243" s="26"/>
      <c r="N243" s="26"/>
      <c r="O243" s="29" t="str">
        <f t="shared" si="21"/>
        <v/>
      </c>
      <c r="P243" s="30" t="str">
        <f t="shared" si="24"/>
        <v/>
      </c>
      <c r="Q243" s="30" t="str">
        <f t="shared" si="25"/>
        <v/>
      </c>
      <c r="R243" s="30" t="str">
        <f t="shared" si="26"/>
        <v/>
      </c>
      <c r="S243" s="30" t="str">
        <f t="shared" si="27"/>
        <v/>
      </c>
      <c r="T243" s="176"/>
      <c r="U243" s="176"/>
      <c r="V243" s="176"/>
    </row>
    <row r="244" spans="1:22" ht="20.100000000000001" customHeight="1" x14ac:dyDescent="0.2">
      <c r="A244" s="22">
        <v>242</v>
      </c>
      <c r="B244" s="23" t="str">
        <f t="shared" si="22"/>
        <v/>
      </c>
      <c r="C244" s="23" t="str">
        <f t="shared" si="23"/>
        <v/>
      </c>
      <c r="D244" s="24"/>
      <c r="E244" s="25"/>
      <c r="F244" s="26"/>
      <c r="G244" s="27"/>
      <c r="H244" s="26"/>
      <c r="I244" s="25"/>
      <c r="J244" s="25"/>
      <c r="K244" s="25"/>
      <c r="L244" s="25"/>
      <c r="M244" s="26"/>
      <c r="N244" s="26"/>
      <c r="O244" s="29" t="str">
        <f t="shared" si="21"/>
        <v/>
      </c>
      <c r="P244" s="30" t="str">
        <f t="shared" si="24"/>
        <v/>
      </c>
      <c r="Q244" s="30" t="str">
        <f t="shared" si="25"/>
        <v/>
      </c>
      <c r="R244" s="30" t="str">
        <f t="shared" si="26"/>
        <v/>
      </c>
      <c r="S244" s="30" t="str">
        <f t="shared" si="27"/>
        <v/>
      </c>
      <c r="T244" s="176"/>
      <c r="U244" s="176"/>
      <c r="V244" s="176"/>
    </row>
    <row r="245" spans="1:22" ht="20.100000000000001" customHeight="1" x14ac:dyDescent="0.2">
      <c r="A245" s="22">
        <v>243</v>
      </c>
      <c r="B245" s="23" t="str">
        <f t="shared" si="22"/>
        <v/>
      </c>
      <c r="C245" s="23" t="str">
        <f t="shared" si="23"/>
        <v/>
      </c>
      <c r="D245" s="24"/>
      <c r="E245" s="25"/>
      <c r="F245" s="26"/>
      <c r="G245" s="27"/>
      <c r="H245" s="26"/>
      <c r="I245" s="25"/>
      <c r="J245" s="25"/>
      <c r="K245" s="25"/>
      <c r="L245" s="25"/>
      <c r="M245" s="26"/>
      <c r="N245" s="26"/>
      <c r="O245" s="29" t="str">
        <f t="shared" si="21"/>
        <v/>
      </c>
      <c r="P245" s="30" t="str">
        <f t="shared" si="24"/>
        <v/>
      </c>
      <c r="Q245" s="30" t="str">
        <f t="shared" si="25"/>
        <v/>
      </c>
      <c r="R245" s="30" t="str">
        <f t="shared" si="26"/>
        <v/>
      </c>
      <c r="S245" s="30" t="str">
        <f t="shared" si="27"/>
        <v/>
      </c>
      <c r="T245" s="176"/>
      <c r="U245" s="176"/>
      <c r="V245" s="176"/>
    </row>
    <row r="246" spans="1:22" ht="20.100000000000001" customHeight="1" x14ac:dyDescent="0.2">
      <c r="A246" s="22">
        <v>244</v>
      </c>
      <c r="B246" s="23" t="str">
        <f t="shared" si="22"/>
        <v/>
      </c>
      <c r="C246" s="23" t="str">
        <f t="shared" si="23"/>
        <v/>
      </c>
      <c r="D246" s="24"/>
      <c r="E246" s="25"/>
      <c r="F246" s="26"/>
      <c r="G246" s="27"/>
      <c r="H246" s="26"/>
      <c r="I246" s="25"/>
      <c r="J246" s="25"/>
      <c r="K246" s="25"/>
      <c r="L246" s="25"/>
      <c r="M246" s="26"/>
      <c r="N246" s="26"/>
      <c r="O246" s="29" t="str">
        <f t="shared" si="21"/>
        <v/>
      </c>
      <c r="P246" s="30" t="str">
        <f t="shared" si="24"/>
        <v/>
      </c>
      <c r="Q246" s="30" t="str">
        <f t="shared" si="25"/>
        <v/>
      </c>
      <c r="R246" s="30" t="str">
        <f t="shared" si="26"/>
        <v/>
      </c>
      <c r="S246" s="30" t="str">
        <f t="shared" si="27"/>
        <v/>
      </c>
      <c r="T246" s="176"/>
      <c r="U246" s="176"/>
      <c r="V246" s="176"/>
    </row>
    <row r="247" spans="1:22" ht="20.100000000000001" customHeight="1" x14ac:dyDescent="0.2">
      <c r="A247" s="22">
        <v>245</v>
      </c>
      <c r="B247" s="23" t="str">
        <f t="shared" si="22"/>
        <v/>
      </c>
      <c r="C247" s="23" t="str">
        <f t="shared" si="23"/>
        <v/>
      </c>
      <c r="D247" s="24"/>
      <c r="E247" s="25"/>
      <c r="F247" s="26"/>
      <c r="G247" s="27"/>
      <c r="H247" s="26"/>
      <c r="I247" s="25"/>
      <c r="J247" s="25"/>
      <c r="K247" s="25"/>
      <c r="L247" s="25"/>
      <c r="M247" s="26"/>
      <c r="N247" s="26"/>
      <c r="O247" s="29" t="str">
        <f t="shared" si="21"/>
        <v/>
      </c>
      <c r="P247" s="30" t="str">
        <f t="shared" si="24"/>
        <v/>
      </c>
      <c r="Q247" s="30" t="str">
        <f t="shared" si="25"/>
        <v/>
      </c>
      <c r="R247" s="30" t="str">
        <f t="shared" si="26"/>
        <v/>
      </c>
      <c r="S247" s="30" t="str">
        <f t="shared" si="27"/>
        <v/>
      </c>
      <c r="T247" s="176"/>
      <c r="U247" s="176"/>
      <c r="V247" s="176"/>
    </row>
    <row r="248" spans="1:22" ht="20.100000000000001" customHeight="1" x14ac:dyDescent="0.2">
      <c r="A248" s="22">
        <v>246</v>
      </c>
      <c r="B248" s="23" t="str">
        <f t="shared" si="22"/>
        <v/>
      </c>
      <c r="C248" s="23" t="str">
        <f t="shared" si="23"/>
        <v/>
      </c>
      <c r="D248" s="24"/>
      <c r="E248" s="25"/>
      <c r="F248" s="26"/>
      <c r="G248" s="27"/>
      <c r="H248" s="26"/>
      <c r="I248" s="25"/>
      <c r="J248" s="25"/>
      <c r="K248" s="25"/>
      <c r="L248" s="25"/>
      <c r="M248" s="26"/>
      <c r="N248" s="26"/>
      <c r="O248" s="29" t="str">
        <f t="shared" si="21"/>
        <v/>
      </c>
      <c r="P248" s="30" t="str">
        <f t="shared" si="24"/>
        <v/>
      </c>
      <c r="Q248" s="30" t="str">
        <f t="shared" si="25"/>
        <v/>
      </c>
      <c r="R248" s="30" t="str">
        <f t="shared" si="26"/>
        <v/>
      </c>
      <c r="S248" s="30" t="str">
        <f t="shared" si="27"/>
        <v/>
      </c>
      <c r="T248" s="176"/>
      <c r="U248" s="176"/>
      <c r="V248" s="176"/>
    </row>
    <row r="249" spans="1:22" ht="20.100000000000001" customHeight="1" x14ac:dyDescent="0.2">
      <c r="A249" s="22">
        <v>247</v>
      </c>
      <c r="B249" s="23" t="str">
        <f t="shared" si="22"/>
        <v/>
      </c>
      <c r="C249" s="23" t="str">
        <f t="shared" si="23"/>
        <v/>
      </c>
      <c r="D249" s="24"/>
      <c r="E249" s="25"/>
      <c r="F249" s="26"/>
      <c r="G249" s="27"/>
      <c r="H249" s="26"/>
      <c r="I249" s="25"/>
      <c r="J249" s="25"/>
      <c r="K249" s="25"/>
      <c r="L249" s="25"/>
      <c r="M249" s="26"/>
      <c r="N249" s="26"/>
      <c r="O249" s="29" t="str">
        <f t="shared" si="21"/>
        <v/>
      </c>
      <c r="P249" s="30" t="str">
        <f t="shared" si="24"/>
        <v/>
      </c>
      <c r="Q249" s="30" t="str">
        <f t="shared" si="25"/>
        <v/>
      </c>
      <c r="R249" s="30" t="str">
        <f t="shared" si="26"/>
        <v/>
      </c>
      <c r="S249" s="30" t="str">
        <f t="shared" si="27"/>
        <v/>
      </c>
      <c r="T249" s="176"/>
      <c r="U249" s="176"/>
      <c r="V249" s="176"/>
    </row>
    <row r="250" spans="1:22" ht="20.100000000000001" customHeight="1" x14ac:dyDescent="0.2">
      <c r="A250" s="22">
        <v>248</v>
      </c>
      <c r="B250" s="23" t="str">
        <f t="shared" si="22"/>
        <v/>
      </c>
      <c r="C250" s="23" t="str">
        <f t="shared" si="23"/>
        <v/>
      </c>
      <c r="D250" s="24"/>
      <c r="E250" s="25"/>
      <c r="F250" s="26"/>
      <c r="G250" s="27"/>
      <c r="H250" s="26"/>
      <c r="I250" s="25"/>
      <c r="J250" s="25"/>
      <c r="K250" s="25"/>
      <c r="L250" s="25"/>
      <c r="M250" s="26"/>
      <c r="N250" s="26"/>
      <c r="O250" s="29" t="str">
        <f t="shared" si="21"/>
        <v/>
      </c>
      <c r="P250" s="30" t="str">
        <f t="shared" si="24"/>
        <v/>
      </c>
      <c r="Q250" s="30" t="str">
        <f t="shared" si="25"/>
        <v/>
      </c>
      <c r="R250" s="30" t="str">
        <f t="shared" si="26"/>
        <v/>
      </c>
      <c r="S250" s="30" t="str">
        <f t="shared" si="27"/>
        <v/>
      </c>
      <c r="T250" s="176"/>
      <c r="U250" s="176"/>
      <c r="V250" s="176"/>
    </row>
    <row r="251" spans="1:22" ht="20.100000000000001" customHeight="1" x14ac:dyDescent="0.2">
      <c r="A251" s="22">
        <v>249</v>
      </c>
      <c r="B251" s="23" t="str">
        <f t="shared" si="22"/>
        <v/>
      </c>
      <c r="C251" s="23" t="str">
        <f t="shared" si="23"/>
        <v/>
      </c>
      <c r="D251" s="24"/>
      <c r="E251" s="25"/>
      <c r="F251" s="26"/>
      <c r="G251" s="27"/>
      <c r="H251" s="26"/>
      <c r="I251" s="25"/>
      <c r="J251" s="25"/>
      <c r="K251" s="25"/>
      <c r="L251" s="25"/>
      <c r="M251" s="26"/>
      <c r="N251" s="26"/>
      <c r="O251" s="29" t="str">
        <f t="shared" si="21"/>
        <v/>
      </c>
      <c r="P251" s="30" t="str">
        <f t="shared" si="24"/>
        <v/>
      </c>
      <c r="Q251" s="30" t="str">
        <f t="shared" si="25"/>
        <v/>
      </c>
      <c r="R251" s="30" t="str">
        <f t="shared" si="26"/>
        <v/>
      </c>
      <c r="S251" s="30" t="str">
        <f t="shared" si="27"/>
        <v/>
      </c>
      <c r="T251" s="176"/>
      <c r="U251" s="176"/>
      <c r="V251" s="176"/>
    </row>
    <row r="252" spans="1:22" ht="20.100000000000001" customHeight="1" x14ac:dyDescent="0.2">
      <c r="A252" s="22">
        <v>250</v>
      </c>
      <c r="B252" s="23" t="str">
        <f t="shared" si="22"/>
        <v/>
      </c>
      <c r="C252" s="23" t="str">
        <f t="shared" si="23"/>
        <v/>
      </c>
      <c r="D252" s="24"/>
      <c r="E252" s="25"/>
      <c r="F252" s="26"/>
      <c r="G252" s="27"/>
      <c r="H252" s="26"/>
      <c r="I252" s="25"/>
      <c r="J252" s="25"/>
      <c r="K252" s="25"/>
      <c r="L252" s="25"/>
      <c r="M252" s="26"/>
      <c r="N252" s="26"/>
      <c r="O252" s="29" t="str">
        <f t="shared" si="21"/>
        <v/>
      </c>
      <c r="P252" s="30" t="str">
        <f t="shared" si="24"/>
        <v/>
      </c>
      <c r="Q252" s="30" t="str">
        <f t="shared" si="25"/>
        <v/>
      </c>
      <c r="R252" s="30" t="str">
        <f t="shared" si="26"/>
        <v/>
      </c>
      <c r="S252" s="30" t="str">
        <f t="shared" si="27"/>
        <v/>
      </c>
      <c r="T252" s="176"/>
      <c r="U252" s="176"/>
      <c r="V252" s="176"/>
    </row>
    <row r="253" spans="1:22" ht="20.100000000000001" customHeight="1" x14ac:dyDescent="0.2">
      <c r="A253" s="22">
        <v>251</v>
      </c>
      <c r="B253" s="23" t="str">
        <f t="shared" si="22"/>
        <v/>
      </c>
      <c r="C253" s="23" t="str">
        <f t="shared" si="23"/>
        <v/>
      </c>
      <c r="D253" s="24"/>
      <c r="E253" s="25"/>
      <c r="F253" s="26"/>
      <c r="G253" s="27"/>
      <c r="H253" s="26"/>
      <c r="I253" s="25"/>
      <c r="J253" s="25"/>
      <c r="K253" s="25"/>
      <c r="L253" s="25"/>
      <c r="M253" s="26"/>
      <c r="N253" s="26"/>
      <c r="O253" s="29" t="str">
        <f t="shared" si="21"/>
        <v/>
      </c>
      <c r="P253" s="30" t="str">
        <f t="shared" si="24"/>
        <v/>
      </c>
      <c r="Q253" s="30" t="str">
        <f t="shared" si="25"/>
        <v/>
      </c>
      <c r="R253" s="30" t="str">
        <f t="shared" si="26"/>
        <v/>
      </c>
      <c r="S253" s="30" t="str">
        <f t="shared" si="27"/>
        <v/>
      </c>
      <c r="T253" s="176"/>
      <c r="U253" s="176"/>
      <c r="V253" s="176"/>
    </row>
    <row r="254" spans="1:22" ht="20.100000000000001" customHeight="1" x14ac:dyDescent="0.2">
      <c r="A254" s="22">
        <v>252</v>
      </c>
      <c r="B254" s="23" t="str">
        <f t="shared" si="22"/>
        <v/>
      </c>
      <c r="C254" s="23" t="str">
        <f t="shared" si="23"/>
        <v/>
      </c>
      <c r="D254" s="24"/>
      <c r="E254" s="25"/>
      <c r="F254" s="26"/>
      <c r="G254" s="27"/>
      <c r="H254" s="26"/>
      <c r="I254" s="25"/>
      <c r="J254" s="25"/>
      <c r="K254" s="25"/>
      <c r="L254" s="25"/>
      <c r="M254" s="26"/>
      <c r="N254" s="26"/>
      <c r="O254" s="29" t="str">
        <f t="shared" si="21"/>
        <v/>
      </c>
      <c r="P254" s="30" t="str">
        <f t="shared" si="24"/>
        <v/>
      </c>
      <c r="Q254" s="30" t="str">
        <f t="shared" si="25"/>
        <v/>
      </c>
      <c r="R254" s="30" t="str">
        <f t="shared" si="26"/>
        <v/>
      </c>
      <c r="S254" s="30" t="str">
        <f t="shared" si="27"/>
        <v/>
      </c>
      <c r="T254" s="176"/>
      <c r="U254" s="176"/>
      <c r="V254" s="176"/>
    </row>
    <row r="255" spans="1:22" ht="20.100000000000001" customHeight="1" x14ac:dyDescent="0.2">
      <c r="A255" s="22">
        <v>253</v>
      </c>
      <c r="B255" s="23" t="str">
        <f t="shared" si="22"/>
        <v/>
      </c>
      <c r="C255" s="23" t="str">
        <f t="shared" si="23"/>
        <v/>
      </c>
      <c r="D255" s="24"/>
      <c r="E255" s="25"/>
      <c r="F255" s="26"/>
      <c r="G255" s="27"/>
      <c r="H255" s="26"/>
      <c r="I255" s="25"/>
      <c r="J255" s="25"/>
      <c r="K255" s="25"/>
      <c r="L255" s="25"/>
      <c r="M255" s="26"/>
      <c r="N255" s="26"/>
      <c r="O255" s="29" t="str">
        <f t="shared" si="21"/>
        <v/>
      </c>
      <c r="P255" s="30" t="str">
        <f t="shared" si="24"/>
        <v/>
      </c>
      <c r="Q255" s="30" t="str">
        <f t="shared" si="25"/>
        <v/>
      </c>
      <c r="R255" s="30" t="str">
        <f t="shared" si="26"/>
        <v/>
      </c>
      <c r="S255" s="30" t="str">
        <f t="shared" si="27"/>
        <v/>
      </c>
      <c r="T255" s="176"/>
      <c r="U255" s="176"/>
      <c r="V255" s="176"/>
    </row>
    <row r="256" spans="1:22" ht="20.100000000000001" customHeight="1" x14ac:dyDescent="0.2">
      <c r="A256" s="22">
        <v>254</v>
      </c>
      <c r="B256" s="23" t="str">
        <f t="shared" si="22"/>
        <v/>
      </c>
      <c r="C256" s="23" t="str">
        <f t="shared" si="23"/>
        <v/>
      </c>
      <c r="D256" s="24"/>
      <c r="E256" s="25"/>
      <c r="F256" s="26"/>
      <c r="G256" s="27"/>
      <c r="H256" s="26"/>
      <c r="I256" s="25"/>
      <c r="J256" s="25"/>
      <c r="K256" s="25"/>
      <c r="L256" s="25"/>
      <c r="M256" s="26"/>
      <c r="N256" s="26"/>
      <c r="O256" s="29" t="str">
        <f t="shared" si="21"/>
        <v/>
      </c>
      <c r="P256" s="30" t="str">
        <f t="shared" si="24"/>
        <v/>
      </c>
      <c r="Q256" s="30" t="str">
        <f t="shared" si="25"/>
        <v/>
      </c>
      <c r="R256" s="30" t="str">
        <f t="shared" si="26"/>
        <v/>
      </c>
      <c r="S256" s="30" t="str">
        <f t="shared" si="27"/>
        <v/>
      </c>
      <c r="T256" s="176"/>
      <c r="U256" s="176"/>
      <c r="V256" s="176"/>
    </row>
    <row r="257" spans="1:22" ht="20.100000000000001" customHeight="1" x14ac:dyDescent="0.2">
      <c r="A257" s="22">
        <v>255</v>
      </c>
      <c r="B257" s="23" t="str">
        <f t="shared" si="22"/>
        <v/>
      </c>
      <c r="C257" s="23" t="str">
        <f t="shared" si="23"/>
        <v/>
      </c>
      <c r="D257" s="24"/>
      <c r="E257" s="25"/>
      <c r="F257" s="26"/>
      <c r="G257" s="27"/>
      <c r="H257" s="26"/>
      <c r="I257" s="25"/>
      <c r="J257" s="25"/>
      <c r="K257" s="25"/>
      <c r="L257" s="25"/>
      <c r="M257" s="26"/>
      <c r="N257" s="26"/>
      <c r="O257" s="29" t="str">
        <f t="shared" si="21"/>
        <v/>
      </c>
      <c r="P257" s="30" t="str">
        <f t="shared" si="24"/>
        <v/>
      </c>
      <c r="Q257" s="30" t="str">
        <f t="shared" si="25"/>
        <v/>
      </c>
      <c r="R257" s="30" t="str">
        <f t="shared" si="26"/>
        <v/>
      </c>
      <c r="S257" s="30" t="str">
        <f t="shared" si="27"/>
        <v/>
      </c>
      <c r="T257" s="176"/>
      <c r="U257" s="176"/>
      <c r="V257" s="176"/>
    </row>
    <row r="258" spans="1:22" ht="20.100000000000001" customHeight="1" x14ac:dyDescent="0.2">
      <c r="A258" s="22">
        <v>256</v>
      </c>
      <c r="B258" s="23" t="str">
        <f t="shared" si="22"/>
        <v/>
      </c>
      <c r="C258" s="23" t="str">
        <f t="shared" si="23"/>
        <v/>
      </c>
      <c r="D258" s="24"/>
      <c r="E258" s="25"/>
      <c r="F258" s="26"/>
      <c r="G258" s="27"/>
      <c r="H258" s="26"/>
      <c r="I258" s="25"/>
      <c r="J258" s="25"/>
      <c r="K258" s="25"/>
      <c r="L258" s="25"/>
      <c r="M258" s="26"/>
      <c r="N258" s="26"/>
      <c r="O258" s="29" t="str">
        <f t="shared" si="21"/>
        <v/>
      </c>
      <c r="P258" s="30" t="str">
        <f t="shared" si="24"/>
        <v/>
      </c>
      <c r="Q258" s="30" t="str">
        <f t="shared" si="25"/>
        <v/>
      </c>
      <c r="R258" s="30" t="str">
        <f t="shared" si="26"/>
        <v/>
      </c>
      <c r="S258" s="30" t="str">
        <f t="shared" si="27"/>
        <v/>
      </c>
      <c r="T258" s="176"/>
      <c r="U258" s="176"/>
      <c r="V258" s="176"/>
    </row>
    <row r="259" spans="1:22" ht="20.100000000000001" customHeight="1" x14ac:dyDescent="0.2">
      <c r="A259" s="22">
        <v>257</v>
      </c>
      <c r="B259" s="23" t="str">
        <f t="shared" si="22"/>
        <v/>
      </c>
      <c r="C259" s="23" t="str">
        <f t="shared" si="23"/>
        <v/>
      </c>
      <c r="D259" s="24"/>
      <c r="E259" s="25"/>
      <c r="F259" s="26"/>
      <c r="G259" s="27"/>
      <c r="H259" s="26"/>
      <c r="I259" s="25"/>
      <c r="J259" s="25"/>
      <c r="K259" s="25"/>
      <c r="L259" s="25"/>
      <c r="M259" s="26"/>
      <c r="N259" s="26"/>
      <c r="O259" s="29" t="str">
        <f t="shared" ref="O259:O322" si="28">IF(G259&lt;&gt;"",1,"")</f>
        <v/>
      </c>
      <c r="P259" s="30" t="str">
        <f t="shared" si="24"/>
        <v/>
      </c>
      <c r="Q259" s="30" t="str">
        <f t="shared" si="25"/>
        <v/>
      </c>
      <c r="R259" s="30" t="str">
        <f t="shared" si="26"/>
        <v/>
      </c>
      <c r="S259" s="30" t="str">
        <f t="shared" si="27"/>
        <v/>
      </c>
      <c r="T259" s="176"/>
      <c r="U259" s="176"/>
      <c r="V259" s="176"/>
    </row>
    <row r="260" spans="1:22" ht="20.100000000000001" customHeight="1" x14ac:dyDescent="0.2">
      <c r="A260" s="22">
        <v>258</v>
      </c>
      <c r="B260" s="23" t="str">
        <f t="shared" ref="B260:B323" si="29">IF(D260&lt;&gt;"",YEAR(D260),"")</f>
        <v/>
      </c>
      <c r="C260" s="23" t="str">
        <f t="shared" ref="C260:C323" si="30">IF(D260&lt;&gt;"",MONTH(D260),"")</f>
        <v/>
      </c>
      <c r="D260" s="24"/>
      <c r="E260" s="25"/>
      <c r="F260" s="26"/>
      <c r="G260" s="27"/>
      <c r="H260" s="26"/>
      <c r="I260" s="25"/>
      <c r="J260" s="25"/>
      <c r="K260" s="25"/>
      <c r="L260" s="25"/>
      <c r="M260" s="26"/>
      <c r="N260" s="26"/>
      <c r="O260" s="29" t="str">
        <f t="shared" si="28"/>
        <v/>
      </c>
      <c r="P260" s="30" t="str">
        <f t="shared" ref="P260:P323" si="31">IFERROR(IF(D260&gt;$U$3,"",MIN(IF(ROUND((DATEDIF(MAX($U$2,D260),$U$3,"D")+1)/($U$4*365)*O260*G260,2)=0,"",ROUND((DATEDIF(MAX($U$2,D260),$U$3,"D")+1)/($U$4*365)*O260*G260,2)),ROUND(O260*G260,2))),"")</f>
        <v/>
      </c>
      <c r="Q260" s="30" t="str">
        <f t="shared" ref="Q260:Q323" si="32">IFERROR(IF(D260&gt;$U$3,"",MIN(IF(ROUND((DATEDIF(D260,$U$3,"D")+1)/($U$4*365)*O260*G260,2)=0,"",ROUND((DATEDIF(D260,$U$3,"D")+1)/($U$4*365)*O260*G260,2)),ROUND(O260*G260,2))),"")</f>
        <v/>
      </c>
      <c r="R260" s="30" t="str">
        <f t="shared" ref="R260:R323" si="33">IFERROR(G260-MIN(IF(ROUND((DATEDIF(D260,$U$2,"D")+1)/($U$4*365)*O260*G260,2)=0,"",ROUND((DATEDIF(D260,$U$2,"D")+1)/($U$4*365)*O260*G260,2)),ROUND(O260*G260,2)),"")</f>
        <v/>
      </c>
      <c r="S260" s="30" t="str">
        <f t="shared" ref="S260:S323" si="34">IFERROR(G260-MIN(IF(ROUND((DATEDIF(D260,$U$3,"D")+1)/($U$4*365)*O260*G260,2)=0,"",ROUND((DATEDIF(D260,$U$3,"D")+1)/($U$4*365)*O260*G260,2)),ROUND(O260*G260,2)),"")</f>
        <v/>
      </c>
      <c r="T260" s="176"/>
      <c r="U260" s="176"/>
      <c r="V260" s="176"/>
    </row>
    <row r="261" spans="1:22" ht="20.100000000000001" customHeight="1" x14ac:dyDescent="0.2">
      <c r="A261" s="22">
        <v>259</v>
      </c>
      <c r="B261" s="23" t="str">
        <f t="shared" si="29"/>
        <v/>
      </c>
      <c r="C261" s="23" t="str">
        <f t="shared" si="30"/>
        <v/>
      </c>
      <c r="D261" s="24"/>
      <c r="E261" s="25"/>
      <c r="F261" s="26"/>
      <c r="G261" s="27"/>
      <c r="H261" s="26"/>
      <c r="I261" s="25"/>
      <c r="J261" s="25"/>
      <c r="K261" s="25"/>
      <c r="L261" s="25"/>
      <c r="M261" s="26"/>
      <c r="N261" s="26"/>
      <c r="O261" s="29" t="str">
        <f t="shared" si="28"/>
        <v/>
      </c>
      <c r="P261" s="30" t="str">
        <f t="shared" si="31"/>
        <v/>
      </c>
      <c r="Q261" s="30" t="str">
        <f t="shared" si="32"/>
        <v/>
      </c>
      <c r="R261" s="30" t="str">
        <f t="shared" si="33"/>
        <v/>
      </c>
      <c r="S261" s="30" t="str">
        <f t="shared" si="34"/>
        <v/>
      </c>
      <c r="T261" s="176"/>
      <c r="U261" s="176"/>
      <c r="V261" s="176"/>
    </row>
    <row r="262" spans="1:22" ht="20.100000000000001" customHeight="1" x14ac:dyDescent="0.2">
      <c r="A262" s="22">
        <v>260</v>
      </c>
      <c r="B262" s="23" t="str">
        <f t="shared" si="29"/>
        <v/>
      </c>
      <c r="C262" s="23" t="str">
        <f t="shared" si="30"/>
        <v/>
      </c>
      <c r="D262" s="24"/>
      <c r="E262" s="25"/>
      <c r="F262" s="26"/>
      <c r="G262" s="27"/>
      <c r="H262" s="26"/>
      <c r="I262" s="25"/>
      <c r="J262" s="25"/>
      <c r="K262" s="25"/>
      <c r="L262" s="25"/>
      <c r="M262" s="26"/>
      <c r="N262" s="26"/>
      <c r="O262" s="29" t="str">
        <f t="shared" si="28"/>
        <v/>
      </c>
      <c r="P262" s="30" t="str">
        <f t="shared" si="31"/>
        <v/>
      </c>
      <c r="Q262" s="30" t="str">
        <f t="shared" si="32"/>
        <v/>
      </c>
      <c r="R262" s="30" t="str">
        <f t="shared" si="33"/>
        <v/>
      </c>
      <c r="S262" s="30" t="str">
        <f t="shared" si="34"/>
        <v/>
      </c>
      <c r="T262" s="176"/>
      <c r="U262" s="176"/>
      <c r="V262" s="176"/>
    </row>
    <row r="263" spans="1:22" ht="20.100000000000001" customHeight="1" x14ac:dyDescent="0.2">
      <c r="A263" s="22">
        <v>261</v>
      </c>
      <c r="B263" s="23" t="str">
        <f t="shared" si="29"/>
        <v/>
      </c>
      <c r="C263" s="23" t="str">
        <f t="shared" si="30"/>
        <v/>
      </c>
      <c r="D263" s="24"/>
      <c r="E263" s="25"/>
      <c r="F263" s="26"/>
      <c r="G263" s="27"/>
      <c r="H263" s="26"/>
      <c r="I263" s="25"/>
      <c r="J263" s="25"/>
      <c r="K263" s="25"/>
      <c r="L263" s="25"/>
      <c r="M263" s="26"/>
      <c r="N263" s="26"/>
      <c r="O263" s="29" t="str">
        <f t="shared" si="28"/>
        <v/>
      </c>
      <c r="P263" s="30" t="str">
        <f t="shared" si="31"/>
        <v/>
      </c>
      <c r="Q263" s="30" t="str">
        <f t="shared" si="32"/>
        <v/>
      </c>
      <c r="R263" s="30" t="str">
        <f t="shared" si="33"/>
        <v/>
      </c>
      <c r="S263" s="30" t="str">
        <f t="shared" si="34"/>
        <v/>
      </c>
      <c r="T263" s="176"/>
      <c r="U263" s="176"/>
      <c r="V263" s="176"/>
    </row>
    <row r="264" spans="1:22" ht="20.100000000000001" customHeight="1" x14ac:dyDescent="0.2">
      <c r="A264" s="22">
        <v>262</v>
      </c>
      <c r="B264" s="23" t="str">
        <f t="shared" si="29"/>
        <v/>
      </c>
      <c r="C264" s="23" t="str">
        <f t="shared" si="30"/>
        <v/>
      </c>
      <c r="D264" s="24"/>
      <c r="E264" s="25"/>
      <c r="F264" s="26"/>
      <c r="G264" s="27"/>
      <c r="H264" s="26"/>
      <c r="I264" s="25"/>
      <c r="J264" s="25"/>
      <c r="K264" s="25"/>
      <c r="L264" s="25"/>
      <c r="M264" s="26"/>
      <c r="N264" s="26"/>
      <c r="O264" s="29" t="str">
        <f t="shared" si="28"/>
        <v/>
      </c>
      <c r="P264" s="30" t="str">
        <f t="shared" si="31"/>
        <v/>
      </c>
      <c r="Q264" s="30" t="str">
        <f t="shared" si="32"/>
        <v/>
      </c>
      <c r="R264" s="30" t="str">
        <f t="shared" si="33"/>
        <v/>
      </c>
      <c r="S264" s="30" t="str">
        <f t="shared" si="34"/>
        <v/>
      </c>
      <c r="T264" s="176"/>
      <c r="U264" s="176"/>
      <c r="V264" s="176"/>
    </row>
    <row r="265" spans="1:22" ht="20.100000000000001" customHeight="1" x14ac:dyDescent="0.2">
      <c r="A265" s="22">
        <v>263</v>
      </c>
      <c r="B265" s="23" t="str">
        <f t="shared" si="29"/>
        <v/>
      </c>
      <c r="C265" s="23" t="str">
        <f t="shared" si="30"/>
        <v/>
      </c>
      <c r="D265" s="24"/>
      <c r="E265" s="25"/>
      <c r="F265" s="26"/>
      <c r="G265" s="27"/>
      <c r="H265" s="26"/>
      <c r="I265" s="25"/>
      <c r="J265" s="25"/>
      <c r="K265" s="25"/>
      <c r="L265" s="25"/>
      <c r="M265" s="26"/>
      <c r="N265" s="26"/>
      <c r="O265" s="29" t="str">
        <f t="shared" si="28"/>
        <v/>
      </c>
      <c r="P265" s="30" t="str">
        <f t="shared" si="31"/>
        <v/>
      </c>
      <c r="Q265" s="30" t="str">
        <f t="shared" si="32"/>
        <v/>
      </c>
      <c r="R265" s="30" t="str">
        <f t="shared" si="33"/>
        <v/>
      </c>
      <c r="S265" s="30" t="str">
        <f t="shared" si="34"/>
        <v/>
      </c>
      <c r="T265" s="176"/>
      <c r="U265" s="176"/>
      <c r="V265" s="176"/>
    </row>
    <row r="266" spans="1:22" ht="20.100000000000001" customHeight="1" x14ac:dyDescent="0.2">
      <c r="A266" s="22">
        <v>264</v>
      </c>
      <c r="B266" s="23" t="str">
        <f t="shared" si="29"/>
        <v/>
      </c>
      <c r="C266" s="23" t="str">
        <f t="shared" si="30"/>
        <v/>
      </c>
      <c r="D266" s="24"/>
      <c r="E266" s="25"/>
      <c r="F266" s="26"/>
      <c r="G266" s="27"/>
      <c r="H266" s="26"/>
      <c r="I266" s="25"/>
      <c r="J266" s="25"/>
      <c r="K266" s="25"/>
      <c r="L266" s="25"/>
      <c r="M266" s="26"/>
      <c r="N266" s="26"/>
      <c r="O266" s="29" t="str">
        <f t="shared" si="28"/>
        <v/>
      </c>
      <c r="P266" s="30" t="str">
        <f t="shared" si="31"/>
        <v/>
      </c>
      <c r="Q266" s="30" t="str">
        <f t="shared" si="32"/>
        <v/>
      </c>
      <c r="R266" s="30" t="str">
        <f t="shared" si="33"/>
        <v/>
      </c>
      <c r="S266" s="30" t="str">
        <f t="shared" si="34"/>
        <v/>
      </c>
      <c r="T266" s="176"/>
      <c r="U266" s="176"/>
      <c r="V266" s="176"/>
    </row>
    <row r="267" spans="1:22" ht="20.100000000000001" customHeight="1" x14ac:dyDescent="0.2">
      <c r="A267" s="22">
        <v>265</v>
      </c>
      <c r="B267" s="23" t="str">
        <f t="shared" si="29"/>
        <v/>
      </c>
      <c r="C267" s="23" t="str">
        <f t="shared" si="30"/>
        <v/>
      </c>
      <c r="D267" s="24"/>
      <c r="E267" s="25"/>
      <c r="F267" s="26"/>
      <c r="G267" s="27"/>
      <c r="H267" s="26"/>
      <c r="I267" s="25"/>
      <c r="J267" s="25"/>
      <c r="K267" s="25"/>
      <c r="L267" s="25"/>
      <c r="M267" s="26"/>
      <c r="N267" s="26"/>
      <c r="O267" s="29" t="str">
        <f t="shared" si="28"/>
        <v/>
      </c>
      <c r="P267" s="30" t="str">
        <f t="shared" si="31"/>
        <v/>
      </c>
      <c r="Q267" s="30" t="str">
        <f t="shared" si="32"/>
        <v/>
      </c>
      <c r="R267" s="30" t="str">
        <f t="shared" si="33"/>
        <v/>
      </c>
      <c r="S267" s="30" t="str">
        <f t="shared" si="34"/>
        <v/>
      </c>
      <c r="T267" s="176"/>
      <c r="U267" s="176"/>
      <c r="V267" s="176"/>
    </row>
    <row r="268" spans="1:22" ht="20.100000000000001" customHeight="1" x14ac:dyDescent="0.2">
      <c r="A268" s="22">
        <v>266</v>
      </c>
      <c r="B268" s="23" t="str">
        <f t="shared" si="29"/>
        <v/>
      </c>
      <c r="C268" s="23" t="str">
        <f t="shared" si="30"/>
        <v/>
      </c>
      <c r="D268" s="24"/>
      <c r="E268" s="25"/>
      <c r="F268" s="26"/>
      <c r="G268" s="27"/>
      <c r="H268" s="26"/>
      <c r="I268" s="25"/>
      <c r="J268" s="25"/>
      <c r="K268" s="25"/>
      <c r="L268" s="25"/>
      <c r="M268" s="26"/>
      <c r="N268" s="26"/>
      <c r="O268" s="29" t="str">
        <f t="shared" si="28"/>
        <v/>
      </c>
      <c r="P268" s="30" t="str">
        <f t="shared" si="31"/>
        <v/>
      </c>
      <c r="Q268" s="30" t="str">
        <f t="shared" si="32"/>
        <v/>
      </c>
      <c r="R268" s="30" t="str">
        <f t="shared" si="33"/>
        <v/>
      </c>
      <c r="S268" s="30" t="str">
        <f t="shared" si="34"/>
        <v/>
      </c>
      <c r="T268" s="176"/>
      <c r="U268" s="176"/>
      <c r="V268" s="176"/>
    </row>
    <row r="269" spans="1:22" ht="20.100000000000001" customHeight="1" x14ac:dyDescent="0.2">
      <c r="A269" s="22">
        <v>267</v>
      </c>
      <c r="B269" s="23" t="str">
        <f t="shared" si="29"/>
        <v/>
      </c>
      <c r="C269" s="23" t="str">
        <f t="shared" si="30"/>
        <v/>
      </c>
      <c r="D269" s="24"/>
      <c r="E269" s="25"/>
      <c r="F269" s="26"/>
      <c r="G269" s="27"/>
      <c r="H269" s="26"/>
      <c r="I269" s="25"/>
      <c r="J269" s="25"/>
      <c r="K269" s="25"/>
      <c r="L269" s="25"/>
      <c r="M269" s="26"/>
      <c r="N269" s="26"/>
      <c r="O269" s="29" t="str">
        <f t="shared" si="28"/>
        <v/>
      </c>
      <c r="P269" s="30" t="str">
        <f t="shared" si="31"/>
        <v/>
      </c>
      <c r="Q269" s="30" t="str">
        <f t="shared" si="32"/>
        <v/>
      </c>
      <c r="R269" s="30" t="str">
        <f t="shared" si="33"/>
        <v/>
      </c>
      <c r="S269" s="30" t="str">
        <f t="shared" si="34"/>
        <v/>
      </c>
      <c r="T269" s="176"/>
      <c r="U269" s="176"/>
      <c r="V269" s="176"/>
    </row>
    <row r="270" spans="1:22" ht="20.100000000000001" customHeight="1" x14ac:dyDescent="0.2">
      <c r="A270" s="22">
        <v>268</v>
      </c>
      <c r="B270" s="23" t="str">
        <f t="shared" si="29"/>
        <v/>
      </c>
      <c r="C270" s="23" t="str">
        <f t="shared" si="30"/>
        <v/>
      </c>
      <c r="D270" s="24"/>
      <c r="E270" s="25"/>
      <c r="F270" s="26"/>
      <c r="G270" s="27"/>
      <c r="H270" s="26"/>
      <c r="I270" s="25"/>
      <c r="J270" s="25"/>
      <c r="K270" s="25"/>
      <c r="L270" s="25"/>
      <c r="M270" s="26"/>
      <c r="N270" s="26"/>
      <c r="O270" s="29" t="str">
        <f t="shared" si="28"/>
        <v/>
      </c>
      <c r="P270" s="30" t="str">
        <f t="shared" si="31"/>
        <v/>
      </c>
      <c r="Q270" s="30" t="str">
        <f t="shared" si="32"/>
        <v/>
      </c>
      <c r="R270" s="30" t="str">
        <f t="shared" si="33"/>
        <v/>
      </c>
      <c r="S270" s="30" t="str">
        <f t="shared" si="34"/>
        <v/>
      </c>
      <c r="T270" s="176"/>
      <c r="U270" s="176"/>
      <c r="V270" s="176"/>
    </row>
    <row r="271" spans="1:22" ht="20.100000000000001" customHeight="1" x14ac:dyDescent="0.2">
      <c r="A271" s="22">
        <v>269</v>
      </c>
      <c r="B271" s="23" t="str">
        <f t="shared" si="29"/>
        <v/>
      </c>
      <c r="C271" s="23" t="str">
        <f t="shared" si="30"/>
        <v/>
      </c>
      <c r="D271" s="24"/>
      <c r="E271" s="25"/>
      <c r="F271" s="26"/>
      <c r="G271" s="27"/>
      <c r="H271" s="26"/>
      <c r="I271" s="25"/>
      <c r="J271" s="25"/>
      <c r="K271" s="25"/>
      <c r="L271" s="25"/>
      <c r="M271" s="26"/>
      <c r="N271" s="26"/>
      <c r="O271" s="29" t="str">
        <f t="shared" si="28"/>
        <v/>
      </c>
      <c r="P271" s="30" t="str">
        <f t="shared" si="31"/>
        <v/>
      </c>
      <c r="Q271" s="30" t="str">
        <f t="shared" si="32"/>
        <v/>
      </c>
      <c r="R271" s="30" t="str">
        <f t="shared" si="33"/>
        <v/>
      </c>
      <c r="S271" s="30" t="str">
        <f t="shared" si="34"/>
        <v/>
      </c>
      <c r="T271" s="176"/>
      <c r="U271" s="176"/>
      <c r="V271" s="176"/>
    </row>
    <row r="272" spans="1:22" ht="20.100000000000001" customHeight="1" x14ac:dyDescent="0.2">
      <c r="A272" s="22">
        <v>270</v>
      </c>
      <c r="B272" s="23" t="str">
        <f t="shared" si="29"/>
        <v/>
      </c>
      <c r="C272" s="23" t="str">
        <f t="shared" si="30"/>
        <v/>
      </c>
      <c r="D272" s="24"/>
      <c r="E272" s="25"/>
      <c r="F272" s="26"/>
      <c r="G272" s="27"/>
      <c r="H272" s="26"/>
      <c r="I272" s="25"/>
      <c r="J272" s="25"/>
      <c r="K272" s="25"/>
      <c r="L272" s="25"/>
      <c r="M272" s="26"/>
      <c r="N272" s="26"/>
      <c r="O272" s="29" t="str">
        <f t="shared" si="28"/>
        <v/>
      </c>
      <c r="P272" s="30" t="str">
        <f t="shared" si="31"/>
        <v/>
      </c>
      <c r="Q272" s="30" t="str">
        <f t="shared" si="32"/>
        <v/>
      </c>
      <c r="R272" s="30" t="str">
        <f t="shared" si="33"/>
        <v/>
      </c>
      <c r="S272" s="30" t="str">
        <f t="shared" si="34"/>
        <v/>
      </c>
      <c r="T272" s="176"/>
      <c r="U272" s="176"/>
      <c r="V272" s="176"/>
    </row>
    <row r="273" spans="1:22" ht="20.100000000000001" customHeight="1" x14ac:dyDescent="0.2">
      <c r="A273" s="22">
        <v>271</v>
      </c>
      <c r="B273" s="23" t="str">
        <f t="shared" si="29"/>
        <v/>
      </c>
      <c r="C273" s="23" t="str">
        <f t="shared" si="30"/>
        <v/>
      </c>
      <c r="D273" s="24"/>
      <c r="E273" s="25"/>
      <c r="F273" s="26"/>
      <c r="G273" s="27"/>
      <c r="H273" s="26"/>
      <c r="I273" s="25"/>
      <c r="J273" s="25"/>
      <c r="K273" s="25"/>
      <c r="L273" s="25"/>
      <c r="M273" s="26"/>
      <c r="N273" s="26"/>
      <c r="O273" s="29" t="str">
        <f t="shared" si="28"/>
        <v/>
      </c>
      <c r="P273" s="30" t="str">
        <f t="shared" si="31"/>
        <v/>
      </c>
      <c r="Q273" s="30" t="str">
        <f t="shared" si="32"/>
        <v/>
      </c>
      <c r="R273" s="30" t="str">
        <f t="shared" si="33"/>
        <v/>
      </c>
      <c r="S273" s="30" t="str">
        <f t="shared" si="34"/>
        <v/>
      </c>
      <c r="T273" s="176"/>
      <c r="U273" s="176"/>
      <c r="V273" s="176"/>
    </row>
    <row r="274" spans="1:22" ht="20.100000000000001" customHeight="1" x14ac:dyDescent="0.2">
      <c r="A274" s="22">
        <v>272</v>
      </c>
      <c r="B274" s="23" t="str">
        <f t="shared" si="29"/>
        <v/>
      </c>
      <c r="C274" s="23" t="str">
        <f t="shared" si="30"/>
        <v/>
      </c>
      <c r="D274" s="24"/>
      <c r="E274" s="25"/>
      <c r="F274" s="26"/>
      <c r="G274" s="27"/>
      <c r="H274" s="26"/>
      <c r="I274" s="25"/>
      <c r="J274" s="25"/>
      <c r="K274" s="25"/>
      <c r="L274" s="25"/>
      <c r="M274" s="26"/>
      <c r="N274" s="26"/>
      <c r="O274" s="29" t="str">
        <f t="shared" si="28"/>
        <v/>
      </c>
      <c r="P274" s="30" t="str">
        <f t="shared" si="31"/>
        <v/>
      </c>
      <c r="Q274" s="30" t="str">
        <f t="shared" si="32"/>
        <v/>
      </c>
      <c r="R274" s="30" t="str">
        <f t="shared" si="33"/>
        <v/>
      </c>
      <c r="S274" s="30" t="str">
        <f t="shared" si="34"/>
        <v/>
      </c>
      <c r="T274" s="176"/>
      <c r="U274" s="176"/>
      <c r="V274" s="176"/>
    </row>
    <row r="275" spans="1:22" ht="20.100000000000001" customHeight="1" x14ac:dyDescent="0.2">
      <c r="A275" s="22">
        <v>273</v>
      </c>
      <c r="B275" s="23" t="str">
        <f t="shared" si="29"/>
        <v/>
      </c>
      <c r="C275" s="23" t="str">
        <f t="shared" si="30"/>
        <v/>
      </c>
      <c r="D275" s="24"/>
      <c r="E275" s="25"/>
      <c r="F275" s="26"/>
      <c r="G275" s="27"/>
      <c r="H275" s="26"/>
      <c r="I275" s="25"/>
      <c r="J275" s="25"/>
      <c r="K275" s="25"/>
      <c r="L275" s="25"/>
      <c r="M275" s="26"/>
      <c r="N275" s="26"/>
      <c r="O275" s="29" t="str">
        <f t="shared" si="28"/>
        <v/>
      </c>
      <c r="P275" s="30" t="str">
        <f t="shared" si="31"/>
        <v/>
      </c>
      <c r="Q275" s="30" t="str">
        <f t="shared" si="32"/>
        <v/>
      </c>
      <c r="R275" s="30" t="str">
        <f t="shared" si="33"/>
        <v/>
      </c>
      <c r="S275" s="30" t="str">
        <f t="shared" si="34"/>
        <v/>
      </c>
      <c r="T275" s="176"/>
      <c r="U275" s="176"/>
      <c r="V275" s="176"/>
    </row>
    <row r="276" spans="1:22" ht="20.100000000000001" customHeight="1" x14ac:dyDescent="0.2">
      <c r="A276" s="22">
        <v>274</v>
      </c>
      <c r="B276" s="23" t="str">
        <f t="shared" si="29"/>
        <v/>
      </c>
      <c r="C276" s="23" t="str">
        <f t="shared" si="30"/>
        <v/>
      </c>
      <c r="D276" s="24"/>
      <c r="E276" s="25"/>
      <c r="F276" s="26"/>
      <c r="G276" s="27"/>
      <c r="H276" s="26"/>
      <c r="I276" s="25"/>
      <c r="J276" s="25"/>
      <c r="K276" s="25"/>
      <c r="L276" s="25"/>
      <c r="M276" s="26"/>
      <c r="N276" s="26"/>
      <c r="O276" s="29" t="str">
        <f t="shared" si="28"/>
        <v/>
      </c>
      <c r="P276" s="30" t="str">
        <f t="shared" si="31"/>
        <v/>
      </c>
      <c r="Q276" s="30" t="str">
        <f t="shared" si="32"/>
        <v/>
      </c>
      <c r="R276" s="30" t="str">
        <f t="shared" si="33"/>
        <v/>
      </c>
      <c r="S276" s="30" t="str">
        <f t="shared" si="34"/>
        <v/>
      </c>
      <c r="T276" s="176"/>
      <c r="U276" s="176"/>
      <c r="V276" s="176"/>
    </row>
    <row r="277" spans="1:22" ht="20.100000000000001" customHeight="1" x14ac:dyDescent="0.2">
      <c r="A277" s="22">
        <v>275</v>
      </c>
      <c r="B277" s="23" t="str">
        <f t="shared" si="29"/>
        <v/>
      </c>
      <c r="C277" s="23" t="str">
        <f t="shared" si="30"/>
        <v/>
      </c>
      <c r="D277" s="24"/>
      <c r="E277" s="25"/>
      <c r="F277" s="26"/>
      <c r="G277" s="27"/>
      <c r="H277" s="26"/>
      <c r="I277" s="25"/>
      <c r="J277" s="25"/>
      <c r="K277" s="25"/>
      <c r="L277" s="25"/>
      <c r="M277" s="26"/>
      <c r="N277" s="26"/>
      <c r="O277" s="29" t="str">
        <f t="shared" si="28"/>
        <v/>
      </c>
      <c r="P277" s="30" t="str">
        <f t="shared" si="31"/>
        <v/>
      </c>
      <c r="Q277" s="30" t="str">
        <f t="shared" si="32"/>
        <v/>
      </c>
      <c r="R277" s="30" t="str">
        <f t="shared" si="33"/>
        <v/>
      </c>
      <c r="S277" s="30" t="str">
        <f t="shared" si="34"/>
        <v/>
      </c>
      <c r="T277" s="176"/>
      <c r="U277" s="176"/>
      <c r="V277" s="176"/>
    </row>
    <row r="278" spans="1:22" ht="20.100000000000001" customHeight="1" x14ac:dyDescent="0.2">
      <c r="A278" s="22">
        <v>276</v>
      </c>
      <c r="B278" s="23" t="str">
        <f t="shared" si="29"/>
        <v/>
      </c>
      <c r="C278" s="23" t="str">
        <f t="shared" si="30"/>
        <v/>
      </c>
      <c r="D278" s="24"/>
      <c r="E278" s="25"/>
      <c r="F278" s="26"/>
      <c r="G278" s="27"/>
      <c r="H278" s="26"/>
      <c r="I278" s="25"/>
      <c r="J278" s="25"/>
      <c r="K278" s="25"/>
      <c r="L278" s="25"/>
      <c r="M278" s="26"/>
      <c r="N278" s="26"/>
      <c r="O278" s="29" t="str">
        <f t="shared" si="28"/>
        <v/>
      </c>
      <c r="P278" s="30" t="str">
        <f t="shared" si="31"/>
        <v/>
      </c>
      <c r="Q278" s="30" t="str">
        <f t="shared" si="32"/>
        <v/>
      </c>
      <c r="R278" s="30" t="str">
        <f t="shared" si="33"/>
        <v/>
      </c>
      <c r="S278" s="30" t="str">
        <f t="shared" si="34"/>
        <v/>
      </c>
      <c r="T278" s="176"/>
      <c r="U278" s="176"/>
      <c r="V278" s="176"/>
    </row>
    <row r="279" spans="1:22" ht="20.100000000000001" customHeight="1" x14ac:dyDescent="0.2">
      <c r="A279" s="22">
        <v>277</v>
      </c>
      <c r="B279" s="23" t="str">
        <f t="shared" si="29"/>
        <v/>
      </c>
      <c r="C279" s="23" t="str">
        <f t="shared" si="30"/>
        <v/>
      </c>
      <c r="D279" s="24"/>
      <c r="E279" s="25"/>
      <c r="F279" s="26"/>
      <c r="G279" s="27"/>
      <c r="H279" s="26"/>
      <c r="I279" s="25"/>
      <c r="J279" s="25"/>
      <c r="K279" s="25"/>
      <c r="L279" s="25"/>
      <c r="M279" s="26"/>
      <c r="N279" s="26"/>
      <c r="O279" s="29" t="str">
        <f t="shared" si="28"/>
        <v/>
      </c>
      <c r="P279" s="30" t="str">
        <f t="shared" si="31"/>
        <v/>
      </c>
      <c r="Q279" s="30" t="str">
        <f t="shared" si="32"/>
        <v/>
      </c>
      <c r="R279" s="30" t="str">
        <f t="shared" si="33"/>
        <v/>
      </c>
      <c r="S279" s="30" t="str">
        <f t="shared" si="34"/>
        <v/>
      </c>
      <c r="T279" s="176"/>
      <c r="U279" s="176"/>
      <c r="V279" s="176"/>
    </row>
    <row r="280" spans="1:22" ht="20.100000000000001" customHeight="1" x14ac:dyDescent="0.2">
      <c r="A280" s="22">
        <v>278</v>
      </c>
      <c r="B280" s="23" t="str">
        <f t="shared" si="29"/>
        <v/>
      </c>
      <c r="C280" s="23" t="str">
        <f t="shared" si="30"/>
        <v/>
      </c>
      <c r="D280" s="24"/>
      <c r="E280" s="25"/>
      <c r="F280" s="26"/>
      <c r="G280" s="27"/>
      <c r="H280" s="26"/>
      <c r="I280" s="25"/>
      <c r="J280" s="25"/>
      <c r="K280" s="25"/>
      <c r="L280" s="25"/>
      <c r="M280" s="26"/>
      <c r="N280" s="26"/>
      <c r="O280" s="29" t="str">
        <f t="shared" si="28"/>
        <v/>
      </c>
      <c r="P280" s="30" t="str">
        <f t="shared" si="31"/>
        <v/>
      </c>
      <c r="Q280" s="30" t="str">
        <f t="shared" si="32"/>
        <v/>
      </c>
      <c r="R280" s="30" t="str">
        <f t="shared" si="33"/>
        <v/>
      </c>
      <c r="S280" s="30" t="str">
        <f t="shared" si="34"/>
        <v/>
      </c>
      <c r="T280" s="176"/>
      <c r="U280" s="176"/>
      <c r="V280" s="176"/>
    </row>
    <row r="281" spans="1:22" ht="20.100000000000001" customHeight="1" x14ac:dyDescent="0.2">
      <c r="A281" s="22">
        <v>279</v>
      </c>
      <c r="B281" s="23" t="str">
        <f t="shared" si="29"/>
        <v/>
      </c>
      <c r="C281" s="23" t="str">
        <f t="shared" si="30"/>
        <v/>
      </c>
      <c r="D281" s="24"/>
      <c r="E281" s="25"/>
      <c r="F281" s="26"/>
      <c r="G281" s="27"/>
      <c r="H281" s="26"/>
      <c r="I281" s="25"/>
      <c r="J281" s="25"/>
      <c r="K281" s="25"/>
      <c r="L281" s="25"/>
      <c r="M281" s="26"/>
      <c r="N281" s="26"/>
      <c r="O281" s="29" t="str">
        <f t="shared" si="28"/>
        <v/>
      </c>
      <c r="P281" s="30" t="str">
        <f t="shared" si="31"/>
        <v/>
      </c>
      <c r="Q281" s="30" t="str">
        <f t="shared" si="32"/>
        <v/>
      </c>
      <c r="R281" s="30" t="str">
        <f t="shared" si="33"/>
        <v/>
      </c>
      <c r="S281" s="30" t="str">
        <f t="shared" si="34"/>
        <v/>
      </c>
      <c r="T281" s="176"/>
      <c r="U281" s="176"/>
      <c r="V281" s="176"/>
    </row>
    <row r="282" spans="1:22" ht="20.100000000000001" customHeight="1" x14ac:dyDescent="0.2">
      <c r="A282" s="22">
        <v>280</v>
      </c>
      <c r="B282" s="23" t="str">
        <f t="shared" si="29"/>
        <v/>
      </c>
      <c r="C282" s="23" t="str">
        <f t="shared" si="30"/>
        <v/>
      </c>
      <c r="D282" s="24"/>
      <c r="E282" s="25"/>
      <c r="F282" s="26"/>
      <c r="G282" s="27"/>
      <c r="H282" s="26"/>
      <c r="I282" s="25"/>
      <c r="J282" s="25"/>
      <c r="K282" s="25"/>
      <c r="L282" s="25"/>
      <c r="M282" s="26"/>
      <c r="N282" s="26"/>
      <c r="O282" s="29" t="str">
        <f t="shared" si="28"/>
        <v/>
      </c>
      <c r="P282" s="30" t="str">
        <f t="shared" si="31"/>
        <v/>
      </c>
      <c r="Q282" s="30" t="str">
        <f t="shared" si="32"/>
        <v/>
      </c>
      <c r="R282" s="30" t="str">
        <f t="shared" si="33"/>
        <v/>
      </c>
      <c r="S282" s="30" t="str">
        <f t="shared" si="34"/>
        <v/>
      </c>
      <c r="T282" s="176"/>
      <c r="U282" s="176"/>
      <c r="V282" s="176"/>
    </row>
    <row r="283" spans="1:22" ht="20.100000000000001" customHeight="1" x14ac:dyDescent="0.2">
      <c r="A283" s="22">
        <v>281</v>
      </c>
      <c r="B283" s="23" t="str">
        <f t="shared" si="29"/>
        <v/>
      </c>
      <c r="C283" s="23" t="str">
        <f t="shared" si="30"/>
        <v/>
      </c>
      <c r="D283" s="24"/>
      <c r="E283" s="25"/>
      <c r="F283" s="26"/>
      <c r="G283" s="27"/>
      <c r="H283" s="26"/>
      <c r="I283" s="25"/>
      <c r="J283" s="25"/>
      <c r="K283" s="25"/>
      <c r="L283" s="25"/>
      <c r="M283" s="26"/>
      <c r="N283" s="26"/>
      <c r="O283" s="29" t="str">
        <f t="shared" si="28"/>
        <v/>
      </c>
      <c r="P283" s="30" t="str">
        <f t="shared" si="31"/>
        <v/>
      </c>
      <c r="Q283" s="30" t="str">
        <f t="shared" si="32"/>
        <v/>
      </c>
      <c r="R283" s="30" t="str">
        <f t="shared" si="33"/>
        <v/>
      </c>
      <c r="S283" s="30" t="str">
        <f t="shared" si="34"/>
        <v/>
      </c>
      <c r="T283" s="176"/>
      <c r="U283" s="176"/>
      <c r="V283" s="176"/>
    </row>
    <row r="284" spans="1:22" ht="20.100000000000001" customHeight="1" x14ac:dyDescent="0.2">
      <c r="A284" s="22">
        <v>282</v>
      </c>
      <c r="B284" s="23" t="str">
        <f t="shared" si="29"/>
        <v/>
      </c>
      <c r="C284" s="23" t="str">
        <f t="shared" si="30"/>
        <v/>
      </c>
      <c r="D284" s="24"/>
      <c r="E284" s="25"/>
      <c r="F284" s="26"/>
      <c r="G284" s="27"/>
      <c r="H284" s="26"/>
      <c r="I284" s="25"/>
      <c r="J284" s="25"/>
      <c r="K284" s="25"/>
      <c r="L284" s="25"/>
      <c r="M284" s="26"/>
      <c r="N284" s="26"/>
      <c r="O284" s="29" t="str">
        <f t="shared" si="28"/>
        <v/>
      </c>
      <c r="P284" s="30" t="str">
        <f t="shared" si="31"/>
        <v/>
      </c>
      <c r="Q284" s="30" t="str">
        <f t="shared" si="32"/>
        <v/>
      </c>
      <c r="R284" s="30" t="str">
        <f t="shared" si="33"/>
        <v/>
      </c>
      <c r="S284" s="30" t="str">
        <f t="shared" si="34"/>
        <v/>
      </c>
      <c r="T284" s="176"/>
      <c r="U284" s="176"/>
      <c r="V284" s="176"/>
    </row>
    <row r="285" spans="1:22" ht="20.100000000000001" customHeight="1" x14ac:dyDescent="0.2">
      <c r="A285" s="22">
        <v>283</v>
      </c>
      <c r="B285" s="23" t="str">
        <f t="shared" si="29"/>
        <v/>
      </c>
      <c r="C285" s="23" t="str">
        <f t="shared" si="30"/>
        <v/>
      </c>
      <c r="D285" s="24"/>
      <c r="E285" s="25"/>
      <c r="F285" s="26"/>
      <c r="G285" s="27"/>
      <c r="H285" s="26"/>
      <c r="I285" s="25"/>
      <c r="J285" s="25"/>
      <c r="K285" s="25"/>
      <c r="L285" s="25"/>
      <c r="M285" s="26"/>
      <c r="N285" s="26"/>
      <c r="O285" s="29" t="str">
        <f t="shared" si="28"/>
        <v/>
      </c>
      <c r="P285" s="30" t="str">
        <f t="shared" si="31"/>
        <v/>
      </c>
      <c r="Q285" s="30" t="str">
        <f t="shared" si="32"/>
        <v/>
      </c>
      <c r="R285" s="30" t="str">
        <f t="shared" si="33"/>
        <v/>
      </c>
      <c r="S285" s="30" t="str">
        <f t="shared" si="34"/>
        <v/>
      </c>
      <c r="T285" s="176"/>
      <c r="U285" s="176"/>
      <c r="V285" s="176"/>
    </row>
    <row r="286" spans="1:22" ht="20.100000000000001" customHeight="1" x14ac:dyDescent="0.2">
      <c r="A286" s="22">
        <v>284</v>
      </c>
      <c r="B286" s="23" t="str">
        <f t="shared" si="29"/>
        <v/>
      </c>
      <c r="C286" s="23" t="str">
        <f t="shared" si="30"/>
        <v/>
      </c>
      <c r="D286" s="24"/>
      <c r="E286" s="25"/>
      <c r="F286" s="26"/>
      <c r="G286" s="27"/>
      <c r="H286" s="26"/>
      <c r="I286" s="25"/>
      <c r="J286" s="25"/>
      <c r="K286" s="25"/>
      <c r="L286" s="25"/>
      <c r="M286" s="26"/>
      <c r="N286" s="26"/>
      <c r="O286" s="29" t="str">
        <f t="shared" si="28"/>
        <v/>
      </c>
      <c r="P286" s="30" t="str">
        <f t="shared" si="31"/>
        <v/>
      </c>
      <c r="Q286" s="30" t="str">
        <f t="shared" si="32"/>
        <v/>
      </c>
      <c r="R286" s="30" t="str">
        <f t="shared" si="33"/>
        <v/>
      </c>
      <c r="S286" s="30" t="str">
        <f t="shared" si="34"/>
        <v/>
      </c>
      <c r="T286" s="176"/>
      <c r="U286" s="176"/>
      <c r="V286" s="176"/>
    </row>
    <row r="287" spans="1:22" ht="20.100000000000001" customHeight="1" x14ac:dyDescent="0.2">
      <c r="A287" s="22">
        <v>285</v>
      </c>
      <c r="B287" s="23" t="str">
        <f t="shared" si="29"/>
        <v/>
      </c>
      <c r="C287" s="23" t="str">
        <f t="shared" si="30"/>
        <v/>
      </c>
      <c r="D287" s="24"/>
      <c r="E287" s="25"/>
      <c r="F287" s="26"/>
      <c r="G287" s="27"/>
      <c r="H287" s="26"/>
      <c r="I287" s="25"/>
      <c r="J287" s="25"/>
      <c r="K287" s="25"/>
      <c r="L287" s="25"/>
      <c r="M287" s="26"/>
      <c r="N287" s="26"/>
      <c r="O287" s="29" t="str">
        <f t="shared" si="28"/>
        <v/>
      </c>
      <c r="P287" s="30" t="str">
        <f t="shared" si="31"/>
        <v/>
      </c>
      <c r="Q287" s="30" t="str">
        <f t="shared" si="32"/>
        <v/>
      </c>
      <c r="R287" s="30" t="str">
        <f t="shared" si="33"/>
        <v/>
      </c>
      <c r="S287" s="30" t="str">
        <f t="shared" si="34"/>
        <v/>
      </c>
      <c r="T287" s="176"/>
      <c r="U287" s="176"/>
      <c r="V287" s="176"/>
    </row>
    <row r="288" spans="1:22" ht="20.100000000000001" customHeight="1" x14ac:dyDescent="0.2">
      <c r="A288" s="22">
        <v>286</v>
      </c>
      <c r="B288" s="23" t="str">
        <f t="shared" si="29"/>
        <v/>
      </c>
      <c r="C288" s="23" t="str">
        <f t="shared" si="30"/>
        <v/>
      </c>
      <c r="D288" s="24"/>
      <c r="E288" s="25"/>
      <c r="F288" s="26"/>
      <c r="G288" s="27"/>
      <c r="H288" s="26"/>
      <c r="I288" s="25"/>
      <c r="J288" s="25"/>
      <c r="K288" s="25"/>
      <c r="L288" s="25"/>
      <c r="M288" s="26"/>
      <c r="N288" s="26"/>
      <c r="O288" s="29" t="str">
        <f t="shared" si="28"/>
        <v/>
      </c>
      <c r="P288" s="30" t="str">
        <f t="shared" si="31"/>
        <v/>
      </c>
      <c r="Q288" s="30" t="str">
        <f t="shared" si="32"/>
        <v/>
      </c>
      <c r="R288" s="30" t="str">
        <f t="shared" si="33"/>
        <v/>
      </c>
      <c r="S288" s="30" t="str">
        <f t="shared" si="34"/>
        <v/>
      </c>
      <c r="T288" s="176"/>
      <c r="U288" s="176"/>
      <c r="V288" s="176"/>
    </row>
    <row r="289" spans="1:22" ht="20.100000000000001" customHeight="1" x14ac:dyDescent="0.2">
      <c r="A289" s="22">
        <v>287</v>
      </c>
      <c r="B289" s="23" t="str">
        <f t="shared" si="29"/>
        <v/>
      </c>
      <c r="C289" s="23" t="str">
        <f t="shared" si="30"/>
        <v/>
      </c>
      <c r="D289" s="24"/>
      <c r="E289" s="25"/>
      <c r="F289" s="26"/>
      <c r="G289" s="27"/>
      <c r="H289" s="26"/>
      <c r="I289" s="25"/>
      <c r="J289" s="25"/>
      <c r="K289" s="25"/>
      <c r="L289" s="25"/>
      <c r="M289" s="26"/>
      <c r="N289" s="26"/>
      <c r="O289" s="29" t="str">
        <f t="shared" si="28"/>
        <v/>
      </c>
      <c r="P289" s="30" t="str">
        <f t="shared" si="31"/>
        <v/>
      </c>
      <c r="Q289" s="30" t="str">
        <f t="shared" si="32"/>
        <v/>
      </c>
      <c r="R289" s="30" t="str">
        <f t="shared" si="33"/>
        <v/>
      </c>
      <c r="S289" s="30" t="str">
        <f t="shared" si="34"/>
        <v/>
      </c>
      <c r="T289" s="176"/>
      <c r="U289" s="176"/>
      <c r="V289" s="176"/>
    </row>
    <row r="290" spans="1:22" ht="20.100000000000001" customHeight="1" x14ac:dyDescent="0.2">
      <c r="A290" s="22">
        <v>288</v>
      </c>
      <c r="B290" s="23" t="str">
        <f t="shared" si="29"/>
        <v/>
      </c>
      <c r="C290" s="23" t="str">
        <f t="shared" si="30"/>
        <v/>
      </c>
      <c r="D290" s="24"/>
      <c r="E290" s="25"/>
      <c r="F290" s="26"/>
      <c r="G290" s="27"/>
      <c r="H290" s="26"/>
      <c r="I290" s="25"/>
      <c r="J290" s="25"/>
      <c r="K290" s="25"/>
      <c r="L290" s="25"/>
      <c r="M290" s="26"/>
      <c r="N290" s="26"/>
      <c r="O290" s="29" t="str">
        <f t="shared" si="28"/>
        <v/>
      </c>
      <c r="P290" s="30" t="str">
        <f t="shared" si="31"/>
        <v/>
      </c>
      <c r="Q290" s="30" t="str">
        <f t="shared" si="32"/>
        <v/>
      </c>
      <c r="R290" s="30" t="str">
        <f t="shared" si="33"/>
        <v/>
      </c>
      <c r="S290" s="30" t="str">
        <f t="shared" si="34"/>
        <v/>
      </c>
      <c r="T290" s="176"/>
      <c r="U290" s="176"/>
      <c r="V290" s="176"/>
    </row>
    <row r="291" spans="1:22" ht="20.100000000000001" customHeight="1" x14ac:dyDescent="0.2">
      <c r="A291" s="22">
        <v>289</v>
      </c>
      <c r="B291" s="23" t="str">
        <f t="shared" si="29"/>
        <v/>
      </c>
      <c r="C291" s="23" t="str">
        <f t="shared" si="30"/>
        <v/>
      </c>
      <c r="D291" s="24"/>
      <c r="E291" s="25"/>
      <c r="F291" s="26"/>
      <c r="G291" s="27"/>
      <c r="H291" s="26"/>
      <c r="I291" s="25"/>
      <c r="J291" s="25"/>
      <c r="K291" s="25"/>
      <c r="L291" s="25"/>
      <c r="M291" s="26"/>
      <c r="N291" s="26"/>
      <c r="O291" s="29" t="str">
        <f t="shared" si="28"/>
        <v/>
      </c>
      <c r="P291" s="30" t="str">
        <f t="shared" si="31"/>
        <v/>
      </c>
      <c r="Q291" s="30" t="str">
        <f t="shared" si="32"/>
        <v/>
      </c>
      <c r="R291" s="30" t="str">
        <f t="shared" si="33"/>
        <v/>
      </c>
      <c r="S291" s="30" t="str">
        <f t="shared" si="34"/>
        <v/>
      </c>
      <c r="T291" s="176"/>
      <c r="U291" s="176"/>
      <c r="V291" s="176"/>
    </row>
    <row r="292" spans="1:22" ht="20.100000000000001" customHeight="1" x14ac:dyDescent="0.2">
      <c r="A292" s="22">
        <v>290</v>
      </c>
      <c r="B292" s="23" t="str">
        <f t="shared" si="29"/>
        <v/>
      </c>
      <c r="C292" s="23" t="str">
        <f t="shared" si="30"/>
        <v/>
      </c>
      <c r="D292" s="24"/>
      <c r="E292" s="25"/>
      <c r="F292" s="26"/>
      <c r="G292" s="27"/>
      <c r="H292" s="26"/>
      <c r="I292" s="25"/>
      <c r="J292" s="25"/>
      <c r="K292" s="25"/>
      <c r="L292" s="25"/>
      <c r="M292" s="26"/>
      <c r="N292" s="26"/>
      <c r="O292" s="29" t="str">
        <f t="shared" si="28"/>
        <v/>
      </c>
      <c r="P292" s="30" t="str">
        <f t="shared" si="31"/>
        <v/>
      </c>
      <c r="Q292" s="30" t="str">
        <f t="shared" si="32"/>
        <v/>
      </c>
      <c r="R292" s="30" t="str">
        <f t="shared" si="33"/>
        <v/>
      </c>
      <c r="S292" s="30" t="str">
        <f t="shared" si="34"/>
        <v/>
      </c>
      <c r="T292" s="176"/>
      <c r="U292" s="176"/>
      <c r="V292" s="176"/>
    </row>
    <row r="293" spans="1:22" ht="20.100000000000001" customHeight="1" x14ac:dyDescent="0.2">
      <c r="A293" s="22">
        <v>291</v>
      </c>
      <c r="B293" s="23" t="str">
        <f t="shared" si="29"/>
        <v/>
      </c>
      <c r="C293" s="23" t="str">
        <f t="shared" si="30"/>
        <v/>
      </c>
      <c r="D293" s="24"/>
      <c r="E293" s="25"/>
      <c r="F293" s="26"/>
      <c r="G293" s="27"/>
      <c r="H293" s="26"/>
      <c r="I293" s="25"/>
      <c r="J293" s="25"/>
      <c r="K293" s="25"/>
      <c r="L293" s="25"/>
      <c r="M293" s="26"/>
      <c r="N293" s="26"/>
      <c r="O293" s="29" t="str">
        <f t="shared" si="28"/>
        <v/>
      </c>
      <c r="P293" s="30" t="str">
        <f t="shared" si="31"/>
        <v/>
      </c>
      <c r="Q293" s="30" t="str">
        <f t="shared" si="32"/>
        <v/>
      </c>
      <c r="R293" s="30" t="str">
        <f t="shared" si="33"/>
        <v/>
      </c>
      <c r="S293" s="30" t="str">
        <f t="shared" si="34"/>
        <v/>
      </c>
      <c r="T293" s="176"/>
      <c r="U293" s="176"/>
      <c r="V293" s="176"/>
    </row>
    <row r="294" spans="1:22" ht="20.100000000000001" customHeight="1" x14ac:dyDescent="0.2">
      <c r="A294" s="22">
        <v>292</v>
      </c>
      <c r="B294" s="23" t="str">
        <f t="shared" si="29"/>
        <v/>
      </c>
      <c r="C294" s="23" t="str">
        <f t="shared" si="30"/>
        <v/>
      </c>
      <c r="D294" s="24"/>
      <c r="E294" s="25"/>
      <c r="F294" s="26"/>
      <c r="G294" s="27"/>
      <c r="H294" s="26"/>
      <c r="I294" s="25"/>
      <c r="J294" s="25"/>
      <c r="K294" s="25"/>
      <c r="L294" s="25"/>
      <c r="M294" s="26"/>
      <c r="N294" s="26"/>
      <c r="O294" s="29" t="str">
        <f t="shared" si="28"/>
        <v/>
      </c>
      <c r="P294" s="30" t="str">
        <f t="shared" si="31"/>
        <v/>
      </c>
      <c r="Q294" s="30" t="str">
        <f t="shared" si="32"/>
        <v/>
      </c>
      <c r="R294" s="30" t="str">
        <f t="shared" si="33"/>
        <v/>
      </c>
      <c r="S294" s="30" t="str">
        <f t="shared" si="34"/>
        <v/>
      </c>
      <c r="T294" s="176"/>
      <c r="U294" s="176"/>
      <c r="V294" s="176"/>
    </row>
    <row r="295" spans="1:22" ht="20.100000000000001" customHeight="1" x14ac:dyDescent="0.2">
      <c r="A295" s="22">
        <v>293</v>
      </c>
      <c r="B295" s="23" t="str">
        <f t="shared" si="29"/>
        <v/>
      </c>
      <c r="C295" s="23" t="str">
        <f t="shared" si="30"/>
        <v/>
      </c>
      <c r="D295" s="24"/>
      <c r="E295" s="25"/>
      <c r="F295" s="26"/>
      <c r="G295" s="27"/>
      <c r="H295" s="26"/>
      <c r="I295" s="25"/>
      <c r="J295" s="25"/>
      <c r="K295" s="25"/>
      <c r="L295" s="25"/>
      <c r="M295" s="26"/>
      <c r="N295" s="26"/>
      <c r="O295" s="29" t="str">
        <f t="shared" si="28"/>
        <v/>
      </c>
      <c r="P295" s="30" t="str">
        <f t="shared" si="31"/>
        <v/>
      </c>
      <c r="Q295" s="30" t="str">
        <f t="shared" si="32"/>
        <v/>
      </c>
      <c r="R295" s="30" t="str">
        <f t="shared" si="33"/>
        <v/>
      </c>
      <c r="S295" s="30" t="str">
        <f t="shared" si="34"/>
        <v/>
      </c>
      <c r="T295" s="176"/>
      <c r="U295" s="176"/>
      <c r="V295" s="176"/>
    </row>
    <row r="296" spans="1:22" ht="20.100000000000001" customHeight="1" x14ac:dyDescent="0.2">
      <c r="A296" s="22">
        <v>294</v>
      </c>
      <c r="B296" s="23" t="str">
        <f t="shared" si="29"/>
        <v/>
      </c>
      <c r="C296" s="23" t="str">
        <f t="shared" si="30"/>
        <v/>
      </c>
      <c r="D296" s="24"/>
      <c r="E296" s="25"/>
      <c r="F296" s="26"/>
      <c r="G296" s="27"/>
      <c r="H296" s="26"/>
      <c r="I296" s="25"/>
      <c r="J296" s="25"/>
      <c r="K296" s="25"/>
      <c r="L296" s="25"/>
      <c r="M296" s="26"/>
      <c r="N296" s="26"/>
      <c r="O296" s="29" t="str">
        <f t="shared" si="28"/>
        <v/>
      </c>
      <c r="P296" s="30" t="str">
        <f t="shared" si="31"/>
        <v/>
      </c>
      <c r="Q296" s="30" t="str">
        <f t="shared" si="32"/>
        <v/>
      </c>
      <c r="R296" s="30" t="str">
        <f t="shared" si="33"/>
        <v/>
      </c>
      <c r="S296" s="30" t="str">
        <f t="shared" si="34"/>
        <v/>
      </c>
      <c r="T296" s="176"/>
      <c r="U296" s="176"/>
      <c r="V296" s="176"/>
    </row>
    <row r="297" spans="1:22" ht="20.100000000000001" customHeight="1" x14ac:dyDescent="0.2">
      <c r="A297" s="22">
        <v>295</v>
      </c>
      <c r="B297" s="23" t="str">
        <f t="shared" si="29"/>
        <v/>
      </c>
      <c r="C297" s="23" t="str">
        <f t="shared" si="30"/>
        <v/>
      </c>
      <c r="D297" s="24"/>
      <c r="E297" s="25"/>
      <c r="F297" s="26"/>
      <c r="G297" s="27"/>
      <c r="H297" s="26"/>
      <c r="I297" s="25"/>
      <c r="J297" s="25"/>
      <c r="K297" s="25"/>
      <c r="L297" s="25"/>
      <c r="M297" s="26"/>
      <c r="N297" s="26"/>
      <c r="O297" s="29" t="str">
        <f t="shared" si="28"/>
        <v/>
      </c>
      <c r="P297" s="30" t="str">
        <f t="shared" si="31"/>
        <v/>
      </c>
      <c r="Q297" s="30" t="str">
        <f t="shared" si="32"/>
        <v/>
      </c>
      <c r="R297" s="30" t="str">
        <f t="shared" si="33"/>
        <v/>
      </c>
      <c r="S297" s="30" t="str">
        <f t="shared" si="34"/>
        <v/>
      </c>
      <c r="T297" s="176"/>
      <c r="U297" s="176"/>
      <c r="V297" s="176"/>
    </row>
    <row r="298" spans="1:22" ht="20.100000000000001" customHeight="1" x14ac:dyDescent="0.2">
      <c r="A298" s="22">
        <v>296</v>
      </c>
      <c r="B298" s="23" t="str">
        <f t="shared" si="29"/>
        <v/>
      </c>
      <c r="C298" s="23" t="str">
        <f t="shared" si="30"/>
        <v/>
      </c>
      <c r="D298" s="24"/>
      <c r="E298" s="25"/>
      <c r="F298" s="26"/>
      <c r="G298" s="27"/>
      <c r="H298" s="26"/>
      <c r="I298" s="25"/>
      <c r="J298" s="25"/>
      <c r="K298" s="25"/>
      <c r="L298" s="25"/>
      <c r="M298" s="26"/>
      <c r="N298" s="26"/>
      <c r="O298" s="29" t="str">
        <f t="shared" si="28"/>
        <v/>
      </c>
      <c r="P298" s="30" t="str">
        <f t="shared" si="31"/>
        <v/>
      </c>
      <c r="Q298" s="30" t="str">
        <f t="shared" si="32"/>
        <v/>
      </c>
      <c r="R298" s="30" t="str">
        <f t="shared" si="33"/>
        <v/>
      </c>
      <c r="S298" s="30" t="str">
        <f t="shared" si="34"/>
        <v/>
      </c>
      <c r="T298" s="176"/>
      <c r="U298" s="176"/>
      <c r="V298" s="176"/>
    </row>
    <row r="299" spans="1:22" ht="20.100000000000001" customHeight="1" x14ac:dyDescent="0.2">
      <c r="A299" s="22">
        <v>297</v>
      </c>
      <c r="B299" s="23" t="str">
        <f t="shared" si="29"/>
        <v/>
      </c>
      <c r="C299" s="23" t="str">
        <f t="shared" si="30"/>
        <v/>
      </c>
      <c r="D299" s="24"/>
      <c r="E299" s="25"/>
      <c r="F299" s="26"/>
      <c r="G299" s="27"/>
      <c r="H299" s="26"/>
      <c r="I299" s="25"/>
      <c r="J299" s="25"/>
      <c r="K299" s="25"/>
      <c r="L299" s="25"/>
      <c r="M299" s="26"/>
      <c r="N299" s="26"/>
      <c r="O299" s="29" t="str">
        <f t="shared" si="28"/>
        <v/>
      </c>
      <c r="P299" s="30" t="str">
        <f t="shared" si="31"/>
        <v/>
      </c>
      <c r="Q299" s="30" t="str">
        <f t="shared" si="32"/>
        <v/>
      </c>
      <c r="R299" s="30" t="str">
        <f t="shared" si="33"/>
        <v/>
      </c>
      <c r="S299" s="30" t="str">
        <f t="shared" si="34"/>
        <v/>
      </c>
      <c r="T299" s="176"/>
      <c r="U299" s="176"/>
      <c r="V299" s="176"/>
    </row>
    <row r="300" spans="1:22" ht="20.100000000000001" customHeight="1" x14ac:dyDescent="0.2">
      <c r="A300" s="22">
        <v>298</v>
      </c>
      <c r="B300" s="23" t="str">
        <f t="shared" si="29"/>
        <v/>
      </c>
      <c r="C300" s="23" t="str">
        <f t="shared" si="30"/>
        <v/>
      </c>
      <c r="D300" s="24"/>
      <c r="E300" s="25"/>
      <c r="F300" s="26"/>
      <c r="G300" s="27"/>
      <c r="H300" s="26"/>
      <c r="I300" s="25"/>
      <c r="J300" s="25"/>
      <c r="K300" s="25"/>
      <c r="L300" s="25"/>
      <c r="M300" s="26"/>
      <c r="N300" s="26"/>
      <c r="O300" s="29" t="str">
        <f t="shared" si="28"/>
        <v/>
      </c>
      <c r="P300" s="30" t="str">
        <f t="shared" si="31"/>
        <v/>
      </c>
      <c r="Q300" s="30" t="str">
        <f t="shared" si="32"/>
        <v/>
      </c>
      <c r="R300" s="30" t="str">
        <f t="shared" si="33"/>
        <v/>
      </c>
      <c r="S300" s="30" t="str">
        <f t="shared" si="34"/>
        <v/>
      </c>
      <c r="T300" s="176"/>
      <c r="U300" s="176"/>
      <c r="V300" s="176"/>
    </row>
    <row r="301" spans="1:22" ht="20.100000000000001" customHeight="1" x14ac:dyDescent="0.2">
      <c r="A301" s="22">
        <v>299</v>
      </c>
      <c r="B301" s="23" t="str">
        <f t="shared" si="29"/>
        <v/>
      </c>
      <c r="C301" s="23" t="str">
        <f t="shared" si="30"/>
        <v/>
      </c>
      <c r="D301" s="24"/>
      <c r="E301" s="25"/>
      <c r="F301" s="26"/>
      <c r="G301" s="27"/>
      <c r="H301" s="26"/>
      <c r="I301" s="25"/>
      <c r="J301" s="25"/>
      <c r="K301" s="25"/>
      <c r="L301" s="25"/>
      <c r="M301" s="26"/>
      <c r="N301" s="26"/>
      <c r="O301" s="29" t="str">
        <f t="shared" si="28"/>
        <v/>
      </c>
      <c r="P301" s="30" t="str">
        <f t="shared" si="31"/>
        <v/>
      </c>
      <c r="Q301" s="30" t="str">
        <f t="shared" si="32"/>
        <v/>
      </c>
      <c r="R301" s="30" t="str">
        <f t="shared" si="33"/>
        <v/>
      </c>
      <c r="S301" s="30" t="str">
        <f t="shared" si="34"/>
        <v/>
      </c>
      <c r="T301" s="176"/>
      <c r="U301" s="176"/>
      <c r="V301" s="176"/>
    </row>
    <row r="302" spans="1:22" ht="20.100000000000001" customHeight="1" x14ac:dyDescent="0.2">
      <c r="A302" s="22">
        <v>300</v>
      </c>
      <c r="B302" s="23" t="str">
        <f t="shared" si="29"/>
        <v/>
      </c>
      <c r="C302" s="23" t="str">
        <f t="shared" si="30"/>
        <v/>
      </c>
      <c r="D302" s="24"/>
      <c r="E302" s="25"/>
      <c r="F302" s="26"/>
      <c r="G302" s="27"/>
      <c r="H302" s="26"/>
      <c r="I302" s="25"/>
      <c r="J302" s="25"/>
      <c r="K302" s="25"/>
      <c r="L302" s="25"/>
      <c r="M302" s="26"/>
      <c r="N302" s="26"/>
      <c r="O302" s="29" t="str">
        <f t="shared" si="28"/>
        <v/>
      </c>
      <c r="P302" s="30" t="str">
        <f t="shared" si="31"/>
        <v/>
      </c>
      <c r="Q302" s="30" t="str">
        <f t="shared" si="32"/>
        <v/>
      </c>
      <c r="R302" s="30" t="str">
        <f t="shared" si="33"/>
        <v/>
      </c>
      <c r="S302" s="30" t="str">
        <f t="shared" si="34"/>
        <v/>
      </c>
      <c r="T302" s="176"/>
      <c r="U302" s="176"/>
      <c r="V302" s="176"/>
    </row>
    <row r="303" spans="1:22" ht="20.100000000000001" customHeight="1" x14ac:dyDescent="0.2">
      <c r="A303" s="22">
        <v>301</v>
      </c>
      <c r="B303" s="23" t="str">
        <f t="shared" si="29"/>
        <v/>
      </c>
      <c r="C303" s="23" t="str">
        <f t="shared" si="30"/>
        <v/>
      </c>
      <c r="D303" s="24"/>
      <c r="E303" s="25"/>
      <c r="F303" s="26"/>
      <c r="G303" s="27"/>
      <c r="H303" s="26"/>
      <c r="I303" s="25"/>
      <c r="J303" s="25"/>
      <c r="K303" s="25"/>
      <c r="L303" s="25"/>
      <c r="M303" s="26"/>
      <c r="N303" s="26"/>
      <c r="O303" s="29" t="str">
        <f t="shared" si="28"/>
        <v/>
      </c>
      <c r="P303" s="30" t="str">
        <f t="shared" si="31"/>
        <v/>
      </c>
      <c r="Q303" s="30" t="str">
        <f t="shared" si="32"/>
        <v/>
      </c>
      <c r="R303" s="30" t="str">
        <f t="shared" si="33"/>
        <v/>
      </c>
      <c r="S303" s="30" t="str">
        <f t="shared" si="34"/>
        <v/>
      </c>
      <c r="T303" s="176"/>
      <c r="U303" s="176"/>
      <c r="V303" s="176"/>
    </row>
    <row r="304" spans="1:22" ht="20.100000000000001" customHeight="1" x14ac:dyDescent="0.2">
      <c r="A304" s="22">
        <v>302</v>
      </c>
      <c r="B304" s="23" t="str">
        <f t="shared" si="29"/>
        <v/>
      </c>
      <c r="C304" s="23" t="str">
        <f t="shared" si="30"/>
        <v/>
      </c>
      <c r="D304" s="24"/>
      <c r="E304" s="25"/>
      <c r="F304" s="26"/>
      <c r="G304" s="27"/>
      <c r="H304" s="26"/>
      <c r="I304" s="25"/>
      <c r="J304" s="25"/>
      <c r="K304" s="25"/>
      <c r="L304" s="25"/>
      <c r="M304" s="26"/>
      <c r="N304" s="26"/>
      <c r="O304" s="29" t="str">
        <f t="shared" si="28"/>
        <v/>
      </c>
      <c r="P304" s="30" t="str">
        <f t="shared" si="31"/>
        <v/>
      </c>
      <c r="Q304" s="30" t="str">
        <f t="shared" si="32"/>
        <v/>
      </c>
      <c r="R304" s="30" t="str">
        <f t="shared" si="33"/>
        <v/>
      </c>
      <c r="S304" s="30" t="str">
        <f t="shared" si="34"/>
        <v/>
      </c>
      <c r="T304" s="176"/>
      <c r="U304" s="176"/>
      <c r="V304" s="176"/>
    </row>
    <row r="305" spans="1:22" ht="20.100000000000001" customHeight="1" x14ac:dyDescent="0.2">
      <c r="A305" s="22">
        <v>303</v>
      </c>
      <c r="B305" s="23" t="str">
        <f t="shared" si="29"/>
        <v/>
      </c>
      <c r="C305" s="23" t="str">
        <f t="shared" si="30"/>
        <v/>
      </c>
      <c r="D305" s="24"/>
      <c r="E305" s="25"/>
      <c r="F305" s="26"/>
      <c r="G305" s="27"/>
      <c r="H305" s="26"/>
      <c r="I305" s="25"/>
      <c r="J305" s="25"/>
      <c r="K305" s="25"/>
      <c r="L305" s="25"/>
      <c r="M305" s="26"/>
      <c r="N305" s="26"/>
      <c r="O305" s="29" t="str">
        <f t="shared" si="28"/>
        <v/>
      </c>
      <c r="P305" s="30" t="str">
        <f t="shared" si="31"/>
        <v/>
      </c>
      <c r="Q305" s="30" t="str">
        <f t="shared" si="32"/>
        <v/>
      </c>
      <c r="R305" s="30" t="str">
        <f t="shared" si="33"/>
        <v/>
      </c>
      <c r="S305" s="30" t="str">
        <f t="shared" si="34"/>
        <v/>
      </c>
      <c r="T305" s="176"/>
      <c r="U305" s="176"/>
      <c r="V305" s="176"/>
    </row>
    <row r="306" spans="1:22" ht="20.100000000000001" customHeight="1" x14ac:dyDescent="0.2">
      <c r="A306" s="22">
        <v>304</v>
      </c>
      <c r="B306" s="23" t="str">
        <f t="shared" si="29"/>
        <v/>
      </c>
      <c r="C306" s="23" t="str">
        <f t="shared" si="30"/>
        <v/>
      </c>
      <c r="D306" s="24"/>
      <c r="E306" s="25"/>
      <c r="F306" s="26"/>
      <c r="G306" s="27"/>
      <c r="H306" s="26"/>
      <c r="I306" s="25"/>
      <c r="J306" s="25"/>
      <c r="K306" s="25"/>
      <c r="L306" s="25"/>
      <c r="M306" s="26"/>
      <c r="N306" s="26"/>
      <c r="O306" s="29" t="str">
        <f t="shared" si="28"/>
        <v/>
      </c>
      <c r="P306" s="30" t="str">
        <f t="shared" si="31"/>
        <v/>
      </c>
      <c r="Q306" s="30" t="str">
        <f t="shared" si="32"/>
        <v/>
      </c>
      <c r="R306" s="30" t="str">
        <f t="shared" si="33"/>
        <v/>
      </c>
      <c r="S306" s="30" t="str">
        <f t="shared" si="34"/>
        <v/>
      </c>
      <c r="T306" s="176"/>
      <c r="U306" s="176"/>
      <c r="V306" s="176"/>
    </row>
    <row r="307" spans="1:22" ht="20.100000000000001" customHeight="1" x14ac:dyDescent="0.2">
      <c r="A307" s="22">
        <v>305</v>
      </c>
      <c r="B307" s="23" t="str">
        <f t="shared" si="29"/>
        <v/>
      </c>
      <c r="C307" s="23" t="str">
        <f t="shared" si="30"/>
        <v/>
      </c>
      <c r="D307" s="24"/>
      <c r="E307" s="25"/>
      <c r="F307" s="26"/>
      <c r="G307" s="27"/>
      <c r="H307" s="26"/>
      <c r="I307" s="25"/>
      <c r="J307" s="25"/>
      <c r="K307" s="25"/>
      <c r="L307" s="25"/>
      <c r="M307" s="26"/>
      <c r="N307" s="26"/>
      <c r="O307" s="29" t="str">
        <f t="shared" si="28"/>
        <v/>
      </c>
      <c r="P307" s="30" t="str">
        <f t="shared" si="31"/>
        <v/>
      </c>
      <c r="Q307" s="30" t="str">
        <f t="shared" si="32"/>
        <v/>
      </c>
      <c r="R307" s="30" t="str">
        <f t="shared" si="33"/>
        <v/>
      </c>
      <c r="S307" s="30" t="str">
        <f t="shared" si="34"/>
        <v/>
      </c>
      <c r="T307" s="176"/>
      <c r="U307" s="176"/>
      <c r="V307" s="176"/>
    </row>
    <row r="308" spans="1:22" ht="20.100000000000001" customHeight="1" x14ac:dyDescent="0.2">
      <c r="A308" s="22">
        <v>306</v>
      </c>
      <c r="B308" s="23" t="str">
        <f t="shared" si="29"/>
        <v/>
      </c>
      <c r="C308" s="23" t="str">
        <f t="shared" si="30"/>
        <v/>
      </c>
      <c r="D308" s="24"/>
      <c r="E308" s="25"/>
      <c r="F308" s="26"/>
      <c r="G308" s="27"/>
      <c r="H308" s="26"/>
      <c r="I308" s="25"/>
      <c r="J308" s="25"/>
      <c r="K308" s="25"/>
      <c r="L308" s="25"/>
      <c r="M308" s="26"/>
      <c r="N308" s="26"/>
      <c r="O308" s="29" t="str">
        <f t="shared" si="28"/>
        <v/>
      </c>
      <c r="P308" s="30" t="str">
        <f t="shared" si="31"/>
        <v/>
      </c>
      <c r="Q308" s="30" t="str">
        <f t="shared" si="32"/>
        <v/>
      </c>
      <c r="R308" s="30" t="str">
        <f t="shared" si="33"/>
        <v/>
      </c>
      <c r="S308" s="30" t="str">
        <f t="shared" si="34"/>
        <v/>
      </c>
      <c r="T308" s="176"/>
      <c r="U308" s="176"/>
      <c r="V308" s="176"/>
    </row>
    <row r="309" spans="1:22" ht="20.100000000000001" customHeight="1" x14ac:dyDescent="0.2">
      <c r="A309" s="22">
        <v>307</v>
      </c>
      <c r="B309" s="23" t="str">
        <f t="shared" si="29"/>
        <v/>
      </c>
      <c r="C309" s="23" t="str">
        <f t="shared" si="30"/>
        <v/>
      </c>
      <c r="D309" s="24"/>
      <c r="E309" s="25"/>
      <c r="F309" s="26"/>
      <c r="G309" s="27"/>
      <c r="H309" s="26"/>
      <c r="I309" s="25"/>
      <c r="J309" s="25"/>
      <c r="K309" s="25"/>
      <c r="L309" s="25"/>
      <c r="M309" s="26"/>
      <c r="N309" s="26"/>
      <c r="O309" s="29" t="str">
        <f t="shared" si="28"/>
        <v/>
      </c>
      <c r="P309" s="30" t="str">
        <f t="shared" si="31"/>
        <v/>
      </c>
      <c r="Q309" s="30" t="str">
        <f t="shared" si="32"/>
        <v/>
      </c>
      <c r="R309" s="30" t="str">
        <f t="shared" si="33"/>
        <v/>
      </c>
      <c r="S309" s="30" t="str">
        <f t="shared" si="34"/>
        <v/>
      </c>
      <c r="T309" s="176"/>
      <c r="U309" s="176"/>
      <c r="V309" s="176"/>
    </row>
    <row r="310" spans="1:22" ht="20.100000000000001" customHeight="1" x14ac:dyDescent="0.2">
      <c r="A310" s="22">
        <v>308</v>
      </c>
      <c r="B310" s="23" t="str">
        <f t="shared" si="29"/>
        <v/>
      </c>
      <c r="C310" s="23" t="str">
        <f t="shared" si="30"/>
        <v/>
      </c>
      <c r="D310" s="24"/>
      <c r="E310" s="25"/>
      <c r="F310" s="26"/>
      <c r="G310" s="27"/>
      <c r="H310" s="26"/>
      <c r="I310" s="25"/>
      <c r="J310" s="25"/>
      <c r="K310" s="25"/>
      <c r="L310" s="25"/>
      <c r="M310" s="26"/>
      <c r="N310" s="26"/>
      <c r="O310" s="29" t="str">
        <f t="shared" si="28"/>
        <v/>
      </c>
      <c r="P310" s="30" t="str">
        <f t="shared" si="31"/>
        <v/>
      </c>
      <c r="Q310" s="30" t="str">
        <f t="shared" si="32"/>
        <v/>
      </c>
      <c r="R310" s="30" t="str">
        <f t="shared" si="33"/>
        <v/>
      </c>
      <c r="S310" s="30" t="str">
        <f t="shared" si="34"/>
        <v/>
      </c>
      <c r="T310" s="176"/>
      <c r="U310" s="176"/>
      <c r="V310" s="176"/>
    </row>
    <row r="311" spans="1:22" ht="20.100000000000001" customHeight="1" x14ac:dyDescent="0.2">
      <c r="A311" s="22">
        <v>309</v>
      </c>
      <c r="B311" s="23" t="str">
        <f t="shared" si="29"/>
        <v/>
      </c>
      <c r="C311" s="23" t="str">
        <f t="shared" si="30"/>
        <v/>
      </c>
      <c r="D311" s="24"/>
      <c r="E311" s="25"/>
      <c r="F311" s="26"/>
      <c r="G311" s="27"/>
      <c r="H311" s="26"/>
      <c r="I311" s="25"/>
      <c r="J311" s="25"/>
      <c r="K311" s="25"/>
      <c r="L311" s="25"/>
      <c r="M311" s="26"/>
      <c r="N311" s="26"/>
      <c r="O311" s="29" t="str">
        <f t="shared" si="28"/>
        <v/>
      </c>
      <c r="P311" s="30" t="str">
        <f t="shared" si="31"/>
        <v/>
      </c>
      <c r="Q311" s="30" t="str">
        <f t="shared" si="32"/>
        <v/>
      </c>
      <c r="R311" s="30" t="str">
        <f t="shared" si="33"/>
        <v/>
      </c>
      <c r="S311" s="30" t="str">
        <f t="shared" si="34"/>
        <v/>
      </c>
      <c r="T311" s="176"/>
      <c r="U311" s="176"/>
      <c r="V311" s="176"/>
    </row>
    <row r="312" spans="1:22" ht="20.100000000000001" customHeight="1" x14ac:dyDescent="0.2">
      <c r="A312" s="22">
        <v>310</v>
      </c>
      <c r="B312" s="23" t="str">
        <f t="shared" si="29"/>
        <v/>
      </c>
      <c r="C312" s="23" t="str">
        <f t="shared" si="30"/>
        <v/>
      </c>
      <c r="D312" s="24"/>
      <c r="E312" s="25"/>
      <c r="F312" s="26"/>
      <c r="G312" s="27"/>
      <c r="H312" s="26"/>
      <c r="I312" s="25"/>
      <c r="J312" s="25"/>
      <c r="K312" s="25"/>
      <c r="L312" s="25"/>
      <c r="M312" s="26"/>
      <c r="N312" s="26"/>
      <c r="O312" s="29" t="str">
        <f t="shared" si="28"/>
        <v/>
      </c>
      <c r="P312" s="30" t="str">
        <f t="shared" si="31"/>
        <v/>
      </c>
      <c r="Q312" s="30" t="str">
        <f t="shared" si="32"/>
        <v/>
      </c>
      <c r="R312" s="30" t="str">
        <f t="shared" si="33"/>
        <v/>
      </c>
      <c r="S312" s="30" t="str">
        <f t="shared" si="34"/>
        <v/>
      </c>
      <c r="T312" s="176"/>
      <c r="U312" s="176"/>
      <c r="V312" s="176"/>
    </row>
    <row r="313" spans="1:22" ht="20.100000000000001" customHeight="1" x14ac:dyDescent="0.2">
      <c r="A313" s="22">
        <v>311</v>
      </c>
      <c r="B313" s="23" t="str">
        <f t="shared" si="29"/>
        <v/>
      </c>
      <c r="C313" s="23" t="str">
        <f t="shared" si="30"/>
        <v/>
      </c>
      <c r="D313" s="24"/>
      <c r="E313" s="25"/>
      <c r="F313" s="26"/>
      <c r="G313" s="27"/>
      <c r="H313" s="26"/>
      <c r="I313" s="25"/>
      <c r="J313" s="25"/>
      <c r="K313" s="25"/>
      <c r="L313" s="25"/>
      <c r="M313" s="26"/>
      <c r="N313" s="26"/>
      <c r="O313" s="29" t="str">
        <f t="shared" si="28"/>
        <v/>
      </c>
      <c r="P313" s="30" t="str">
        <f t="shared" si="31"/>
        <v/>
      </c>
      <c r="Q313" s="30" t="str">
        <f t="shared" si="32"/>
        <v/>
      </c>
      <c r="R313" s="30" t="str">
        <f t="shared" si="33"/>
        <v/>
      </c>
      <c r="S313" s="30" t="str">
        <f t="shared" si="34"/>
        <v/>
      </c>
      <c r="T313" s="176"/>
      <c r="U313" s="176"/>
      <c r="V313" s="176"/>
    </row>
    <row r="314" spans="1:22" ht="20.100000000000001" customHeight="1" x14ac:dyDescent="0.2">
      <c r="A314" s="22">
        <v>312</v>
      </c>
      <c r="B314" s="23" t="str">
        <f t="shared" si="29"/>
        <v/>
      </c>
      <c r="C314" s="23" t="str">
        <f t="shared" si="30"/>
        <v/>
      </c>
      <c r="D314" s="24"/>
      <c r="E314" s="25"/>
      <c r="F314" s="26"/>
      <c r="G314" s="27"/>
      <c r="H314" s="26"/>
      <c r="I314" s="25"/>
      <c r="J314" s="25"/>
      <c r="K314" s="25"/>
      <c r="L314" s="25"/>
      <c r="M314" s="26"/>
      <c r="N314" s="26"/>
      <c r="O314" s="29" t="str">
        <f t="shared" si="28"/>
        <v/>
      </c>
      <c r="P314" s="30" t="str">
        <f t="shared" si="31"/>
        <v/>
      </c>
      <c r="Q314" s="30" t="str">
        <f t="shared" si="32"/>
        <v/>
      </c>
      <c r="R314" s="30" t="str">
        <f t="shared" si="33"/>
        <v/>
      </c>
      <c r="S314" s="30" t="str">
        <f t="shared" si="34"/>
        <v/>
      </c>
      <c r="T314" s="176"/>
      <c r="U314" s="176"/>
      <c r="V314" s="176"/>
    </row>
    <row r="315" spans="1:22" ht="20.100000000000001" customHeight="1" x14ac:dyDescent="0.2">
      <c r="A315" s="22">
        <v>313</v>
      </c>
      <c r="B315" s="23" t="str">
        <f t="shared" si="29"/>
        <v/>
      </c>
      <c r="C315" s="23" t="str">
        <f t="shared" si="30"/>
        <v/>
      </c>
      <c r="D315" s="24"/>
      <c r="E315" s="25"/>
      <c r="F315" s="26"/>
      <c r="G315" s="27"/>
      <c r="H315" s="26"/>
      <c r="I315" s="25"/>
      <c r="J315" s="25"/>
      <c r="K315" s="25"/>
      <c r="L315" s="25"/>
      <c r="M315" s="26"/>
      <c r="N315" s="26"/>
      <c r="O315" s="29" t="str">
        <f t="shared" si="28"/>
        <v/>
      </c>
      <c r="P315" s="30" t="str">
        <f t="shared" si="31"/>
        <v/>
      </c>
      <c r="Q315" s="30" t="str">
        <f t="shared" si="32"/>
        <v/>
      </c>
      <c r="R315" s="30" t="str">
        <f t="shared" si="33"/>
        <v/>
      </c>
      <c r="S315" s="30" t="str">
        <f t="shared" si="34"/>
        <v/>
      </c>
      <c r="T315" s="176"/>
      <c r="U315" s="176"/>
      <c r="V315" s="176"/>
    </row>
    <row r="316" spans="1:22" ht="20.100000000000001" customHeight="1" x14ac:dyDescent="0.2">
      <c r="A316" s="22">
        <v>314</v>
      </c>
      <c r="B316" s="23" t="str">
        <f t="shared" si="29"/>
        <v/>
      </c>
      <c r="C316" s="23" t="str">
        <f t="shared" si="30"/>
        <v/>
      </c>
      <c r="D316" s="24"/>
      <c r="E316" s="25"/>
      <c r="F316" s="26"/>
      <c r="G316" s="27"/>
      <c r="H316" s="26"/>
      <c r="I316" s="25"/>
      <c r="J316" s="25"/>
      <c r="K316" s="25"/>
      <c r="L316" s="25"/>
      <c r="M316" s="26"/>
      <c r="N316" s="26"/>
      <c r="O316" s="29" t="str">
        <f t="shared" si="28"/>
        <v/>
      </c>
      <c r="P316" s="30" t="str">
        <f t="shared" si="31"/>
        <v/>
      </c>
      <c r="Q316" s="30" t="str">
        <f t="shared" si="32"/>
        <v/>
      </c>
      <c r="R316" s="30" t="str">
        <f t="shared" si="33"/>
        <v/>
      </c>
      <c r="S316" s="30" t="str">
        <f t="shared" si="34"/>
        <v/>
      </c>
      <c r="T316" s="176"/>
      <c r="U316" s="176"/>
      <c r="V316" s="176"/>
    </row>
    <row r="317" spans="1:22" ht="20.100000000000001" customHeight="1" x14ac:dyDescent="0.2">
      <c r="A317" s="22">
        <v>315</v>
      </c>
      <c r="B317" s="23" t="str">
        <f t="shared" si="29"/>
        <v/>
      </c>
      <c r="C317" s="23" t="str">
        <f t="shared" si="30"/>
        <v/>
      </c>
      <c r="D317" s="24"/>
      <c r="E317" s="25"/>
      <c r="F317" s="26"/>
      <c r="G317" s="27"/>
      <c r="H317" s="26"/>
      <c r="I317" s="25"/>
      <c r="J317" s="25"/>
      <c r="K317" s="25"/>
      <c r="L317" s="25"/>
      <c r="M317" s="26"/>
      <c r="N317" s="26"/>
      <c r="O317" s="29" t="str">
        <f t="shared" si="28"/>
        <v/>
      </c>
      <c r="P317" s="30" t="str">
        <f t="shared" si="31"/>
        <v/>
      </c>
      <c r="Q317" s="30" t="str">
        <f t="shared" si="32"/>
        <v/>
      </c>
      <c r="R317" s="30" t="str">
        <f t="shared" si="33"/>
        <v/>
      </c>
      <c r="S317" s="30" t="str">
        <f t="shared" si="34"/>
        <v/>
      </c>
      <c r="T317" s="176"/>
      <c r="U317" s="176"/>
      <c r="V317" s="176"/>
    </row>
    <row r="318" spans="1:22" ht="20.100000000000001" customHeight="1" x14ac:dyDescent="0.2">
      <c r="A318" s="22">
        <v>316</v>
      </c>
      <c r="B318" s="23" t="str">
        <f t="shared" si="29"/>
        <v/>
      </c>
      <c r="C318" s="23" t="str">
        <f t="shared" si="30"/>
        <v/>
      </c>
      <c r="D318" s="24"/>
      <c r="E318" s="25"/>
      <c r="F318" s="26"/>
      <c r="G318" s="27"/>
      <c r="H318" s="26"/>
      <c r="I318" s="25"/>
      <c r="J318" s="25"/>
      <c r="K318" s="25"/>
      <c r="L318" s="25"/>
      <c r="M318" s="26"/>
      <c r="N318" s="26"/>
      <c r="O318" s="29" t="str">
        <f t="shared" si="28"/>
        <v/>
      </c>
      <c r="P318" s="30" t="str">
        <f t="shared" si="31"/>
        <v/>
      </c>
      <c r="Q318" s="30" t="str">
        <f t="shared" si="32"/>
        <v/>
      </c>
      <c r="R318" s="30" t="str">
        <f t="shared" si="33"/>
        <v/>
      </c>
      <c r="S318" s="30" t="str">
        <f t="shared" si="34"/>
        <v/>
      </c>
      <c r="T318" s="176"/>
      <c r="U318" s="176"/>
      <c r="V318" s="176"/>
    </row>
    <row r="319" spans="1:22" ht="20.100000000000001" customHeight="1" x14ac:dyDescent="0.2">
      <c r="A319" s="22">
        <v>317</v>
      </c>
      <c r="B319" s="23" t="str">
        <f t="shared" si="29"/>
        <v/>
      </c>
      <c r="C319" s="23" t="str">
        <f t="shared" si="30"/>
        <v/>
      </c>
      <c r="D319" s="24"/>
      <c r="E319" s="25"/>
      <c r="F319" s="26"/>
      <c r="G319" s="27"/>
      <c r="H319" s="26"/>
      <c r="I319" s="25"/>
      <c r="J319" s="25"/>
      <c r="K319" s="25"/>
      <c r="L319" s="25"/>
      <c r="M319" s="26"/>
      <c r="N319" s="26"/>
      <c r="O319" s="29" t="str">
        <f t="shared" si="28"/>
        <v/>
      </c>
      <c r="P319" s="30" t="str">
        <f t="shared" si="31"/>
        <v/>
      </c>
      <c r="Q319" s="30" t="str">
        <f t="shared" si="32"/>
        <v/>
      </c>
      <c r="R319" s="30" t="str">
        <f t="shared" si="33"/>
        <v/>
      </c>
      <c r="S319" s="30" t="str">
        <f t="shared" si="34"/>
        <v/>
      </c>
      <c r="T319" s="176"/>
      <c r="U319" s="176"/>
      <c r="V319" s="176"/>
    </row>
    <row r="320" spans="1:22" ht="20.100000000000001" customHeight="1" x14ac:dyDescent="0.2">
      <c r="A320" s="22">
        <v>318</v>
      </c>
      <c r="B320" s="23" t="str">
        <f t="shared" si="29"/>
        <v/>
      </c>
      <c r="C320" s="23" t="str">
        <f t="shared" si="30"/>
        <v/>
      </c>
      <c r="D320" s="24"/>
      <c r="E320" s="25"/>
      <c r="F320" s="26"/>
      <c r="G320" s="27"/>
      <c r="H320" s="26"/>
      <c r="I320" s="25"/>
      <c r="J320" s="25"/>
      <c r="K320" s="25"/>
      <c r="L320" s="25"/>
      <c r="M320" s="26"/>
      <c r="N320" s="26"/>
      <c r="O320" s="29" t="str">
        <f t="shared" si="28"/>
        <v/>
      </c>
      <c r="P320" s="30" t="str">
        <f t="shared" si="31"/>
        <v/>
      </c>
      <c r="Q320" s="30" t="str">
        <f t="shared" si="32"/>
        <v/>
      </c>
      <c r="R320" s="30" t="str">
        <f t="shared" si="33"/>
        <v/>
      </c>
      <c r="S320" s="30" t="str">
        <f t="shared" si="34"/>
        <v/>
      </c>
      <c r="T320" s="176"/>
      <c r="U320" s="176"/>
      <c r="V320" s="176"/>
    </row>
    <row r="321" spans="1:22" ht="20.100000000000001" customHeight="1" x14ac:dyDescent="0.2">
      <c r="A321" s="22">
        <v>319</v>
      </c>
      <c r="B321" s="23" t="str">
        <f t="shared" si="29"/>
        <v/>
      </c>
      <c r="C321" s="23" t="str">
        <f t="shared" si="30"/>
        <v/>
      </c>
      <c r="D321" s="24"/>
      <c r="E321" s="25"/>
      <c r="F321" s="26"/>
      <c r="G321" s="27"/>
      <c r="H321" s="26"/>
      <c r="I321" s="25"/>
      <c r="J321" s="25"/>
      <c r="K321" s="25"/>
      <c r="L321" s="25"/>
      <c r="M321" s="26"/>
      <c r="N321" s="26"/>
      <c r="O321" s="29" t="str">
        <f t="shared" si="28"/>
        <v/>
      </c>
      <c r="P321" s="30" t="str">
        <f t="shared" si="31"/>
        <v/>
      </c>
      <c r="Q321" s="30" t="str">
        <f t="shared" si="32"/>
        <v/>
      </c>
      <c r="R321" s="30" t="str">
        <f t="shared" si="33"/>
        <v/>
      </c>
      <c r="S321" s="30" t="str">
        <f t="shared" si="34"/>
        <v/>
      </c>
      <c r="T321" s="176"/>
      <c r="U321" s="176"/>
      <c r="V321" s="176"/>
    </row>
    <row r="322" spans="1:22" ht="20.100000000000001" customHeight="1" x14ac:dyDescent="0.2">
      <c r="A322" s="22">
        <v>320</v>
      </c>
      <c r="B322" s="23" t="str">
        <f t="shared" si="29"/>
        <v/>
      </c>
      <c r="C322" s="23" t="str">
        <f t="shared" si="30"/>
        <v/>
      </c>
      <c r="D322" s="24"/>
      <c r="E322" s="25"/>
      <c r="F322" s="26"/>
      <c r="G322" s="27"/>
      <c r="H322" s="26"/>
      <c r="I322" s="25"/>
      <c r="J322" s="25"/>
      <c r="K322" s="25"/>
      <c r="L322" s="25"/>
      <c r="M322" s="26"/>
      <c r="N322" s="26"/>
      <c r="O322" s="29" t="str">
        <f t="shared" si="28"/>
        <v/>
      </c>
      <c r="P322" s="30" t="str">
        <f t="shared" si="31"/>
        <v/>
      </c>
      <c r="Q322" s="30" t="str">
        <f t="shared" si="32"/>
        <v/>
      </c>
      <c r="R322" s="30" t="str">
        <f t="shared" si="33"/>
        <v/>
      </c>
      <c r="S322" s="30" t="str">
        <f t="shared" si="34"/>
        <v/>
      </c>
      <c r="T322" s="176"/>
      <c r="U322" s="176"/>
      <c r="V322" s="176"/>
    </row>
    <row r="323" spans="1:22" ht="20.100000000000001" customHeight="1" x14ac:dyDescent="0.2">
      <c r="A323" s="22">
        <v>321</v>
      </c>
      <c r="B323" s="23" t="str">
        <f t="shared" si="29"/>
        <v/>
      </c>
      <c r="C323" s="23" t="str">
        <f t="shared" si="30"/>
        <v/>
      </c>
      <c r="D323" s="24"/>
      <c r="E323" s="25"/>
      <c r="F323" s="26"/>
      <c r="G323" s="27"/>
      <c r="H323" s="26"/>
      <c r="I323" s="25"/>
      <c r="J323" s="25"/>
      <c r="K323" s="25"/>
      <c r="L323" s="25"/>
      <c r="M323" s="26"/>
      <c r="N323" s="26"/>
      <c r="O323" s="29" t="str">
        <f t="shared" ref="O323:O374" si="35">IF(G323&lt;&gt;"",1,"")</f>
        <v/>
      </c>
      <c r="P323" s="30" t="str">
        <f t="shared" si="31"/>
        <v/>
      </c>
      <c r="Q323" s="30" t="str">
        <f t="shared" si="32"/>
        <v/>
      </c>
      <c r="R323" s="30" t="str">
        <f t="shared" si="33"/>
        <v/>
      </c>
      <c r="S323" s="30" t="str">
        <f t="shared" si="34"/>
        <v/>
      </c>
      <c r="T323" s="176"/>
      <c r="U323" s="176"/>
      <c r="V323" s="176"/>
    </row>
    <row r="324" spans="1:22" ht="20.100000000000001" customHeight="1" x14ac:dyDescent="0.2">
      <c r="A324" s="22">
        <v>322</v>
      </c>
      <c r="B324" s="23" t="str">
        <f t="shared" ref="B324:B387" si="36">IF(D324&lt;&gt;"",YEAR(D324),"")</f>
        <v/>
      </c>
      <c r="C324" s="23" t="str">
        <f t="shared" ref="C324:C387" si="37">IF(D324&lt;&gt;"",MONTH(D324),"")</f>
        <v/>
      </c>
      <c r="D324" s="24"/>
      <c r="E324" s="25"/>
      <c r="F324" s="26"/>
      <c r="G324" s="27"/>
      <c r="H324" s="26"/>
      <c r="I324" s="25"/>
      <c r="J324" s="25"/>
      <c r="K324" s="25"/>
      <c r="L324" s="25"/>
      <c r="M324" s="26"/>
      <c r="N324" s="26"/>
      <c r="O324" s="29" t="str">
        <f t="shared" si="35"/>
        <v/>
      </c>
      <c r="P324" s="30" t="str">
        <f t="shared" ref="P324:P387" si="38">IFERROR(IF(D324&gt;$U$3,"",MIN(IF(ROUND((DATEDIF(MAX($U$2,D324),$U$3,"D")+1)/($U$4*365)*O324*G324,2)=0,"",ROUND((DATEDIF(MAX($U$2,D324),$U$3,"D")+1)/($U$4*365)*O324*G324,2)),ROUND(O324*G324,2))),"")</f>
        <v/>
      </c>
      <c r="Q324" s="30" t="str">
        <f t="shared" ref="Q324:Q387" si="39">IFERROR(IF(D324&gt;$U$3,"",MIN(IF(ROUND((DATEDIF(D324,$U$3,"D")+1)/($U$4*365)*O324*G324,2)=0,"",ROUND((DATEDIF(D324,$U$3,"D")+1)/($U$4*365)*O324*G324,2)),ROUND(O324*G324,2))),"")</f>
        <v/>
      </c>
      <c r="R324" s="30" t="str">
        <f t="shared" ref="R324:R387" si="40">IFERROR(G324-MIN(IF(ROUND((DATEDIF(D324,$U$2,"D")+1)/($U$4*365)*O324*G324,2)=0,"",ROUND((DATEDIF(D324,$U$2,"D")+1)/($U$4*365)*O324*G324,2)),ROUND(O324*G324,2)),"")</f>
        <v/>
      </c>
      <c r="S324" s="30" t="str">
        <f t="shared" ref="S324:S387" si="41">IFERROR(G324-MIN(IF(ROUND((DATEDIF(D324,$U$3,"D")+1)/($U$4*365)*O324*G324,2)=0,"",ROUND((DATEDIF(D324,$U$3,"D")+1)/($U$4*365)*O324*G324,2)),ROUND(O324*G324,2)),"")</f>
        <v/>
      </c>
      <c r="T324" s="176"/>
      <c r="U324" s="176"/>
      <c r="V324" s="176"/>
    </row>
    <row r="325" spans="1:22" ht="20.100000000000001" customHeight="1" x14ac:dyDescent="0.2">
      <c r="A325" s="22">
        <v>323</v>
      </c>
      <c r="B325" s="23" t="str">
        <f t="shared" si="36"/>
        <v/>
      </c>
      <c r="C325" s="23" t="str">
        <f t="shared" si="37"/>
        <v/>
      </c>
      <c r="D325" s="24"/>
      <c r="E325" s="25"/>
      <c r="F325" s="26"/>
      <c r="G325" s="27"/>
      <c r="H325" s="26"/>
      <c r="I325" s="25"/>
      <c r="J325" s="25"/>
      <c r="K325" s="25"/>
      <c r="L325" s="25"/>
      <c r="M325" s="26"/>
      <c r="N325" s="26"/>
      <c r="O325" s="29" t="str">
        <f t="shared" si="35"/>
        <v/>
      </c>
      <c r="P325" s="30" t="str">
        <f t="shared" si="38"/>
        <v/>
      </c>
      <c r="Q325" s="30" t="str">
        <f t="shared" si="39"/>
        <v/>
      </c>
      <c r="R325" s="30" t="str">
        <f t="shared" si="40"/>
        <v/>
      </c>
      <c r="S325" s="30" t="str">
        <f t="shared" si="41"/>
        <v/>
      </c>
      <c r="T325" s="176"/>
      <c r="U325" s="176"/>
      <c r="V325" s="176"/>
    </row>
    <row r="326" spans="1:22" ht="20.100000000000001" customHeight="1" x14ac:dyDescent="0.2">
      <c r="A326" s="22">
        <v>324</v>
      </c>
      <c r="B326" s="23" t="str">
        <f t="shared" si="36"/>
        <v/>
      </c>
      <c r="C326" s="23" t="str">
        <f t="shared" si="37"/>
        <v/>
      </c>
      <c r="D326" s="24"/>
      <c r="E326" s="25"/>
      <c r="F326" s="26"/>
      <c r="G326" s="27"/>
      <c r="H326" s="26"/>
      <c r="I326" s="25"/>
      <c r="J326" s="25"/>
      <c r="K326" s="25"/>
      <c r="L326" s="25"/>
      <c r="M326" s="26"/>
      <c r="N326" s="26"/>
      <c r="O326" s="29" t="str">
        <f t="shared" si="35"/>
        <v/>
      </c>
      <c r="P326" s="30" t="str">
        <f t="shared" si="38"/>
        <v/>
      </c>
      <c r="Q326" s="30" t="str">
        <f t="shared" si="39"/>
        <v/>
      </c>
      <c r="R326" s="30" t="str">
        <f t="shared" si="40"/>
        <v/>
      </c>
      <c r="S326" s="30" t="str">
        <f t="shared" si="41"/>
        <v/>
      </c>
      <c r="T326" s="176"/>
      <c r="U326" s="176"/>
      <c r="V326" s="176"/>
    </row>
    <row r="327" spans="1:22" ht="20.100000000000001" customHeight="1" x14ac:dyDescent="0.2">
      <c r="A327" s="22">
        <v>325</v>
      </c>
      <c r="B327" s="23" t="str">
        <f t="shared" si="36"/>
        <v/>
      </c>
      <c r="C327" s="23" t="str">
        <f t="shared" si="37"/>
        <v/>
      </c>
      <c r="D327" s="24"/>
      <c r="E327" s="25"/>
      <c r="F327" s="26"/>
      <c r="G327" s="27"/>
      <c r="H327" s="26"/>
      <c r="I327" s="25"/>
      <c r="J327" s="25"/>
      <c r="K327" s="25"/>
      <c r="L327" s="25"/>
      <c r="M327" s="26"/>
      <c r="N327" s="26"/>
      <c r="O327" s="29" t="str">
        <f t="shared" si="35"/>
        <v/>
      </c>
      <c r="P327" s="30" t="str">
        <f t="shared" si="38"/>
        <v/>
      </c>
      <c r="Q327" s="30" t="str">
        <f t="shared" si="39"/>
        <v/>
      </c>
      <c r="R327" s="30" t="str">
        <f t="shared" si="40"/>
        <v/>
      </c>
      <c r="S327" s="30" t="str">
        <f t="shared" si="41"/>
        <v/>
      </c>
      <c r="T327" s="176"/>
      <c r="U327" s="176"/>
      <c r="V327" s="176"/>
    </row>
    <row r="328" spans="1:22" ht="20.100000000000001" customHeight="1" x14ac:dyDescent="0.2">
      <c r="A328" s="22">
        <v>326</v>
      </c>
      <c r="B328" s="23" t="str">
        <f t="shared" si="36"/>
        <v/>
      </c>
      <c r="C328" s="23" t="str">
        <f t="shared" si="37"/>
        <v/>
      </c>
      <c r="D328" s="24"/>
      <c r="E328" s="25"/>
      <c r="F328" s="26"/>
      <c r="G328" s="27"/>
      <c r="H328" s="26"/>
      <c r="I328" s="25"/>
      <c r="J328" s="25"/>
      <c r="K328" s="25"/>
      <c r="L328" s="25"/>
      <c r="M328" s="26"/>
      <c r="N328" s="26"/>
      <c r="O328" s="29" t="str">
        <f t="shared" si="35"/>
        <v/>
      </c>
      <c r="P328" s="30" t="str">
        <f t="shared" si="38"/>
        <v/>
      </c>
      <c r="Q328" s="30" t="str">
        <f t="shared" si="39"/>
        <v/>
      </c>
      <c r="R328" s="30" t="str">
        <f t="shared" si="40"/>
        <v/>
      </c>
      <c r="S328" s="30" t="str">
        <f t="shared" si="41"/>
        <v/>
      </c>
      <c r="T328" s="176"/>
      <c r="U328" s="176"/>
      <c r="V328" s="176"/>
    </row>
    <row r="329" spans="1:22" ht="20.100000000000001" customHeight="1" x14ac:dyDescent="0.2">
      <c r="A329" s="22">
        <v>327</v>
      </c>
      <c r="B329" s="23" t="str">
        <f t="shared" si="36"/>
        <v/>
      </c>
      <c r="C329" s="23" t="str">
        <f t="shared" si="37"/>
        <v/>
      </c>
      <c r="D329" s="24"/>
      <c r="E329" s="25"/>
      <c r="F329" s="26"/>
      <c r="G329" s="27"/>
      <c r="H329" s="26"/>
      <c r="I329" s="25"/>
      <c r="J329" s="25"/>
      <c r="K329" s="25"/>
      <c r="L329" s="25"/>
      <c r="M329" s="26"/>
      <c r="N329" s="26"/>
      <c r="O329" s="29" t="str">
        <f t="shared" si="35"/>
        <v/>
      </c>
      <c r="P329" s="30" t="str">
        <f t="shared" si="38"/>
        <v/>
      </c>
      <c r="Q329" s="30" t="str">
        <f t="shared" si="39"/>
        <v/>
      </c>
      <c r="R329" s="30" t="str">
        <f t="shared" si="40"/>
        <v/>
      </c>
      <c r="S329" s="30" t="str">
        <f t="shared" si="41"/>
        <v/>
      </c>
      <c r="T329" s="176"/>
      <c r="U329" s="176"/>
      <c r="V329" s="176"/>
    </row>
    <row r="330" spans="1:22" ht="20.100000000000001" customHeight="1" x14ac:dyDescent="0.2">
      <c r="A330" s="22">
        <v>328</v>
      </c>
      <c r="B330" s="23" t="str">
        <f t="shared" si="36"/>
        <v/>
      </c>
      <c r="C330" s="23" t="str">
        <f t="shared" si="37"/>
        <v/>
      </c>
      <c r="D330" s="24"/>
      <c r="E330" s="25"/>
      <c r="F330" s="26"/>
      <c r="G330" s="27"/>
      <c r="H330" s="26"/>
      <c r="I330" s="25"/>
      <c r="J330" s="25"/>
      <c r="K330" s="25"/>
      <c r="L330" s="25"/>
      <c r="M330" s="26"/>
      <c r="N330" s="26"/>
      <c r="O330" s="29" t="str">
        <f t="shared" si="35"/>
        <v/>
      </c>
      <c r="P330" s="30" t="str">
        <f t="shared" si="38"/>
        <v/>
      </c>
      <c r="Q330" s="30" t="str">
        <f t="shared" si="39"/>
        <v/>
      </c>
      <c r="R330" s="30" t="str">
        <f t="shared" si="40"/>
        <v/>
      </c>
      <c r="S330" s="30" t="str">
        <f t="shared" si="41"/>
        <v/>
      </c>
      <c r="T330" s="176"/>
      <c r="U330" s="176"/>
      <c r="V330" s="176"/>
    </row>
    <row r="331" spans="1:22" ht="20.100000000000001" customHeight="1" x14ac:dyDescent="0.2">
      <c r="A331" s="22">
        <v>329</v>
      </c>
      <c r="B331" s="23" t="str">
        <f t="shared" si="36"/>
        <v/>
      </c>
      <c r="C331" s="23" t="str">
        <f t="shared" si="37"/>
        <v/>
      </c>
      <c r="D331" s="24"/>
      <c r="E331" s="25"/>
      <c r="F331" s="26"/>
      <c r="G331" s="27"/>
      <c r="H331" s="26"/>
      <c r="I331" s="25"/>
      <c r="J331" s="25"/>
      <c r="K331" s="25"/>
      <c r="L331" s="25"/>
      <c r="M331" s="26"/>
      <c r="N331" s="26"/>
      <c r="O331" s="29" t="str">
        <f t="shared" si="35"/>
        <v/>
      </c>
      <c r="P331" s="30" t="str">
        <f t="shared" si="38"/>
        <v/>
      </c>
      <c r="Q331" s="30" t="str">
        <f t="shared" si="39"/>
        <v/>
      </c>
      <c r="R331" s="30" t="str">
        <f t="shared" si="40"/>
        <v/>
      </c>
      <c r="S331" s="30" t="str">
        <f t="shared" si="41"/>
        <v/>
      </c>
      <c r="T331" s="176"/>
      <c r="U331" s="176"/>
      <c r="V331" s="176"/>
    </row>
    <row r="332" spans="1:22" ht="20.100000000000001" customHeight="1" x14ac:dyDescent="0.2">
      <c r="A332" s="22">
        <v>330</v>
      </c>
      <c r="B332" s="23" t="str">
        <f t="shared" si="36"/>
        <v/>
      </c>
      <c r="C332" s="23" t="str">
        <f t="shared" si="37"/>
        <v/>
      </c>
      <c r="D332" s="24"/>
      <c r="E332" s="25"/>
      <c r="F332" s="26"/>
      <c r="G332" s="27"/>
      <c r="H332" s="26"/>
      <c r="I332" s="25"/>
      <c r="J332" s="25"/>
      <c r="K332" s="25"/>
      <c r="L332" s="25"/>
      <c r="M332" s="26"/>
      <c r="N332" s="26"/>
      <c r="O332" s="29" t="str">
        <f t="shared" si="35"/>
        <v/>
      </c>
      <c r="P332" s="30" t="str">
        <f t="shared" si="38"/>
        <v/>
      </c>
      <c r="Q332" s="30" t="str">
        <f t="shared" si="39"/>
        <v/>
      </c>
      <c r="R332" s="30" t="str">
        <f t="shared" si="40"/>
        <v/>
      </c>
      <c r="S332" s="30" t="str">
        <f t="shared" si="41"/>
        <v/>
      </c>
      <c r="T332" s="176"/>
      <c r="U332" s="176"/>
      <c r="V332" s="176"/>
    </row>
    <row r="333" spans="1:22" ht="20.100000000000001" customHeight="1" x14ac:dyDescent="0.2">
      <c r="A333" s="22">
        <v>331</v>
      </c>
      <c r="B333" s="23" t="str">
        <f t="shared" si="36"/>
        <v/>
      </c>
      <c r="C333" s="23" t="str">
        <f t="shared" si="37"/>
        <v/>
      </c>
      <c r="D333" s="24"/>
      <c r="E333" s="25"/>
      <c r="F333" s="26"/>
      <c r="G333" s="27"/>
      <c r="H333" s="26"/>
      <c r="I333" s="25"/>
      <c r="J333" s="25"/>
      <c r="K333" s="25"/>
      <c r="L333" s="25"/>
      <c r="M333" s="26"/>
      <c r="N333" s="26"/>
      <c r="O333" s="29" t="str">
        <f t="shared" si="35"/>
        <v/>
      </c>
      <c r="P333" s="30" t="str">
        <f t="shared" si="38"/>
        <v/>
      </c>
      <c r="Q333" s="30" t="str">
        <f t="shared" si="39"/>
        <v/>
      </c>
      <c r="R333" s="30" t="str">
        <f t="shared" si="40"/>
        <v/>
      </c>
      <c r="S333" s="30" t="str">
        <f t="shared" si="41"/>
        <v/>
      </c>
      <c r="T333" s="176"/>
      <c r="U333" s="176"/>
      <c r="V333" s="176"/>
    </row>
    <row r="334" spans="1:22" ht="20.100000000000001" customHeight="1" x14ac:dyDescent="0.2">
      <c r="A334" s="22">
        <v>332</v>
      </c>
      <c r="B334" s="23" t="str">
        <f t="shared" si="36"/>
        <v/>
      </c>
      <c r="C334" s="23" t="str">
        <f t="shared" si="37"/>
        <v/>
      </c>
      <c r="D334" s="24"/>
      <c r="E334" s="25"/>
      <c r="F334" s="26"/>
      <c r="G334" s="27"/>
      <c r="H334" s="26"/>
      <c r="I334" s="25"/>
      <c r="J334" s="25"/>
      <c r="K334" s="25"/>
      <c r="L334" s="25"/>
      <c r="M334" s="26"/>
      <c r="N334" s="26"/>
      <c r="O334" s="29" t="str">
        <f t="shared" si="35"/>
        <v/>
      </c>
      <c r="P334" s="30" t="str">
        <f t="shared" si="38"/>
        <v/>
      </c>
      <c r="Q334" s="30" t="str">
        <f t="shared" si="39"/>
        <v/>
      </c>
      <c r="R334" s="30" t="str">
        <f t="shared" si="40"/>
        <v/>
      </c>
      <c r="S334" s="30" t="str">
        <f t="shared" si="41"/>
        <v/>
      </c>
      <c r="T334" s="176"/>
      <c r="U334" s="176"/>
      <c r="V334" s="176"/>
    </row>
    <row r="335" spans="1:22" ht="20.100000000000001" customHeight="1" x14ac:dyDescent="0.2">
      <c r="A335" s="22">
        <v>333</v>
      </c>
      <c r="B335" s="23" t="str">
        <f t="shared" si="36"/>
        <v/>
      </c>
      <c r="C335" s="23" t="str">
        <f t="shared" si="37"/>
        <v/>
      </c>
      <c r="D335" s="24"/>
      <c r="E335" s="25"/>
      <c r="F335" s="26"/>
      <c r="G335" s="27"/>
      <c r="H335" s="26"/>
      <c r="I335" s="25"/>
      <c r="J335" s="25"/>
      <c r="K335" s="25"/>
      <c r="L335" s="25"/>
      <c r="M335" s="26"/>
      <c r="N335" s="26"/>
      <c r="O335" s="29" t="str">
        <f t="shared" si="35"/>
        <v/>
      </c>
      <c r="P335" s="30" t="str">
        <f t="shared" si="38"/>
        <v/>
      </c>
      <c r="Q335" s="30" t="str">
        <f t="shared" si="39"/>
        <v/>
      </c>
      <c r="R335" s="30" t="str">
        <f t="shared" si="40"/>
        <v/>
      </c>
      <c r="S335" s="30" t="str">
        <f t="shared" si="41"/>
        <v/>
      </c>
      <c r="T335" s="176"/>
      <c r="U335" s="176"/>
      <c r="V335" s="176"/>
    </row>
    <row r="336" spans="1:22" ht="20.100000000000001" customHeight="1" x14ac:dyDescent="0.2">
      <c r="A336" s="22">
        <v>334</v>
      </c>
      <c r="B336" s="23" t="str">
        <f t="shared" si="36"/>
        <v/>
      </c>
      <c r="C336" s="23" t="str">
        <f t="shared" si="37"/>
        <v/>
      </c>
      <c r="D336" s="24"/>
      <c r="E336" s="25"/>
      <c r="F336" s="26"/>
      <c r="G336" s="27"/>
      <c r="H336" s="26"/>
      <c r="I336" s="25"/>
      <c r="J336" s="25"/>
      <c r="K336" s="25"/>
      <c r="L336" s="25"/>
      <c r="M336" s="26"/>
      <c r="N336" s="26"/>
      <c r="O336" s="29" t="str">
        <f t="shared" si="35"/>
        <v/>
      </c>
      <c r="P336" s="30" t="str">
        <f t="shared" si="38"/>
        <v/>
      </c>
      <c r="Q336" s="30" t="str">
        <f t="shared" si="39"/>
        <v/>
      </c>
      <c r="R336" s="30" t="str">
        <f t="shared" si="40"/>
        <v/>
      </c>
      <c r="S336" s="30" t="str">
        <f t="shared" si="41"/>
        <v/>
      </c>
      <c r="T336" s="176"/>
      <c r="U336" s="176"/>
      <c r="V336" s="176"/>
    </row>
    <row r="337" spans="1:22" ht="20.100000000000001" customHeight="1" x14ac:dyDescent="0.2">
      <c r="A337" s="22">
        <v>335</v>
      </c>
      <c r="B337" s="23" t="str">
        <f t="shared" si="36"/>
        <v/>
      </c>
      <c r="C337" s="23" t="str">
        <f t="shared" si="37"/>
        <v/>
      </c>
      <c r="D337" s="24"/>
      <c r="E337" s="25"/>
      <c r="F337" s="26"/>
      <c r="G337" s="27"/>
      <c r="H337" s="26"/>
      <c r="I337" s="25"/>
      <c r="J337" s="25"/>
      <c r="K337" s="25"/>
      <c r="L337" s="25"/>
      <c r="M337" s="26"/>
      <c r="N337" s="26"/>
      <c r="O337" s="29" t="str">
        <f t="shared" si="35"/>
        <v/>
      </c>
      <c r="P337" s="30" t="str">
        <f t="shared" si="38"/>
        <v/>
      </c>
      <c r="Q337" s="30" t="str">
        <f t="shared" si="39"/>
        <v/>
      </c>
      <c r="R337" s="30" t="str">
        <f t="shared" si="40"/>
        <v/>
      </c>
      <c r="S337" s="30" t="str">
        <f t="shared" si="41"/>
        <v/>
      </c>
      <c r="T337" s="176"/>
      <c r="U337" s="176"/>
      <c r="V337" s="176"/>
    </row>
    <row r="338" spans="1:22" ht="20.100000000000001" customHeight="1" x14ac:dyDescent="0.2">
      <c r="A338" s="22">
        <v>336</v>
      </c>
      <c r="B338" s="23" t="str">
        <f t="shared" si="36"/>
        <v/>
      </c>
      <c r="C338" s="23" t="str">
        <f t="shared" si="37"/>
        <v/>
      </c>
      <c r="D338" s="24"/>
      <c r="E338" s="25"/>
      <c r="F338" s="26"/>
      <c r="G338" s="27"/>
      <c r="H338" s="26"/>
      <c r="I338" s="25"/>
      <c r="J338" s="25"/>
      <c r="K338" s="25"/>
      <c r="L338" s="25"/>
      <c r="M338" s="26"/>
      <c r="N338" s="26"/>
      <c r="O338" s="29" t="str">
        <f t="shared" si="35"/>
        <v/>
      </c>
      <c r="P338" s="30" t="str">
        <f t="shared" si="38"/>
        <v/>
      </c>
      <c r="Q338" s="30" t="str">
        <f t="shared" si="39"/>
        <v/>
      </c>
      <c r="R338" s="30" t="str">
        <f t="shared" si="40"/>
        <v/>
      </c>
      <c r="S338" s="30" t="str">
        <f t="shared" si="41"/>
        <v/>
      </c>
      <c r="T338" s="176"/>
      <c r="U338" s="176"/>
      <c r="V338" s="176"/>
    </row>
    <row r="339" spans="1:22" ht="20.100000000000001" customHeight="1" x14ac:dyDescent="0.2">
      <c r="A339" s="22">
        <v>337</v>
      </c>
      <c r="B339" s="23" t="str">
        <f t="shared" si="36"/>
        <v/>
      </c>
      <c r="C339" s="23" t="str">
        <f t="shared" si="37"/>
        <v/>
      </c>
      <c r="D339" s="24"/>
      <c r="E339" s="25"/>
      <c r="F339" s="26"/>
      <c r="G339" s="27"/>
      <c r="H339" s="26"/>
      <c r="I339" s="25"/>
      <c r="J339" s="25"/>
      <c r="K339" s="25"/>
      <c r="L339" s="25"/>
      <c r="M339" s="26"/>
      <c r="N339" s="26"/>
      <c r="O339" s="29" t="str">
        <f t="shared" si="35"/>
        <v/>
      </c>
      <c r="P339" s="30" t="str">
        <f t="shared" si="38"/>
        <v/>
      </c>
      <c r="Q339" s="30" t="str">
        <f t="shared" si="39"/>
        <v/>
      </c>
      <c r="R339" s="30" t="str">
        <f t="shared" si="40"/>
        <v/>
      </c>
      <c r="S339" s="30" t="str">
        <f t="shared" si="41"/>
        <v/>
      </c>
      <c r="T339" s="176"/>
      <c r="U339" s="176"/>
      <c r="V339" s="176"/>
    </row>
    <row r="340" spans="1:22" ht="20.100000000000001" customHeight="1" x14ac:dyDescent="0.2">
      <c r="A340" s="22">
        <v>338</v>
      </c>
      <c r="B340" s="23" t="str">
        <f t="shared" si="36"/>
        <v/>
      </c>
      <c r="C340" s="23" t="str">
        <f t="shared" si="37"/>
        <v/>
      </c>
      <c r="D340" s="24"/>
      <c r="E340" s="25"/>
      <c r="F340" s="26"/>
      <c r="G340" s="27"/>
      <c r="H340" s="26"/>
      <c r="I340" s="25"/>
      <c r="J340" s="25"/>
      <c r="K340" s="25"/>
      <c r="L340" s="25"/>
      <c r="M340" s="26"/>
      <c r="N340" s="26"/>
      <c r="O340" s="29" t="str">
        <f t="shared" si="35"/>
        <v/>
      </c>
      <c r="P340" s="30" t="str">
        <f t="shared" si="38"/>
        <v/>
      </c>
      <c r="Q340" s="30" t="str">
        <f t="shared" si="39"/>
        <v/>
      </c>
      <c r="R340" s="30" t="str">
        <f t="shared" si="40"/>
        <v/>
      </c>
      <c r="S340" s="30" t="str">
        <f t="shared" si="41"/>
        <v/>
      </c>
      <c r="T340" s="176"/>
      <c r="U340" s="176"/>
      <c r="V340" s="176"/>
    </row>
    <row r="341" spans="1:22" ht="20.100000000000001" customHeight="1" x14ac:dyDescent="0.2">
      <c r="A341" s="22">
        <v>339</v>
      </c>
      <c r="B341" s="23" t="str">
        <f t="shared" si="36"/>
        <v/>
      </c>
      <c r="C341" s="23" t="str">
        <f t="shared" si="37"/>
        <v/>
      </c>
      <c r="D341" s="24"/>
      <c r="E341" s="25"/>
      <c r="F341" s="26"/>
      <c r="G341" s="27"/>
      <c r="H341" s="26"/>
      <c r="I341" s="25"/>
      <c r="J341" s="25"/>
      <c r="K341" s="25"/>
      <c r="L341" s="25"/>
      <c r="M341" s="26"/>
      <c r="N341" s="26"/>
      <c r="O341" s="29" t="str">
        <f t="shared" si="35"/>
        <v/>
      </c>
      <c r="P341" s="30" t="str">
        <f t="shared" si="38"/>
        <v/>
      </c>
      <c r="Q341" s="30" t="str">
        <f t="shared" si="39"/>
        <v/>
      </c>
      <c r="R341" s="30" t="str">
        <f t="shared" si="40"/>
        <v/>
      </c>
      <c r="S341" s="30" t="str">
        <f t="shared" si="41"/>
        <v/>
      </c>
      <c r="T341" s="176"/>
      <c r="U341" s="176"/>
      <c r="V341" s="176"/>
    </row>
    <row r="342" spans="1:22" ht="20.100000000000001" customHeight="1" x14ac:dyDescent="0.2">
      <c r="A342" s="22">
        <v>340</v>
      </c>
      <c r="B342" s="23" t="str">
        <f t="shared" si="36"/>
        <v/>
      </c>
      <c r="C342" s="23" t="str">
        <f t="shared" si="37"/>
        <v/>
      </c>
      <c r="D342" s="24"/>
      <c r="E342" s="25"/>
      <c r="F342" s="26"/>
      <c r="G342" s="27"/>
      <c r="H342" s="26"/>
      <c r="I342" s="25"/>
      <c r="J342" s="25"/>
      <c r="K342" s="25"/>
      <c r="L342" s="25"/>
      <c r="M342" s="26"/>
      <c r="N342" s="26"/>
      <c r="O342" s="29" t="str">
        <f t="shared" si="35"/>
        <v/>
      </c>
      <c r="P342" s="30" t="str">
        <f t="shared" si="38"/>
        <v/>
      </c>
      <c r="Q342" s="30" t="str">
        <f t="shared" si="39"/>
        <v/>
      </c>
      <c r="R342" s="30" t="str">
        <f t="shared" si="40"/>
        <v/>
      </c>
      <c r="S342" s="30" t="str">
        <f t="shared" si="41"/>
        <v/>
      </c>
      <c r="T342" s="176"/>
      <c r="U342" s="176"/>
      <c r="V342" s="176"/>
    </row>
    <row r="343" spans="1:22" ht="20.100000000000001" customHeight="1" x14ac:dyDescent="0.2">
      <c r="A343" s="22">
        <v>341</v>
      </c>
      <c r="B343" s="23" t="str">
        <f t="shared" si="36"/>
        <v/>
      </c>
      <c r="C343" s="23" t="str">
        <f t="shared" si="37"/>
        <v/>
      </c>
      <c r="D343" s="24"/>
      <c r="E343" s="25"/>
      <c r="F343" s="26"/>
      <c r="G343" s="27"/>
      <c r="H343" s="26"/>
      <c r="I343" s="25"/>
      <c r="J343" s="25"/>
      <c r="K343" s="25"/>
      <c r="L343" s="25"/>
      <c r="M343" s="26"/>
      <c r="N343" s="26"/>
      <c r="O343" s="29" t="str">
        <f t="shared" si="35"/>
        <v/>
      </c>
      <c r="P343" s="30" t="str">
        <f t="shared" si="38"/>
        <v/>
      </c>
      <c r="Q343" s="30" t="str">
        <f t="shared" si="39"/>
        <v/>
      </c>
      <c r="R343" s="30" t="str">
        <f t="shared" si="40"/>
        <v/>
      </c>
      <c r="S343" s="30" t="str">
        <f t="shared" si="41"/>
        <v/>
      </c>
      <c r="T343" s="176"/>
      <c r="U343" s="176"/>
      <c r="V343" s="176"/>
    </row>
    <row r="344" spans="1:22" ht="20.100000000000001" customHeight="1" x14ac:dyDescent="0.2">
      <c r="A344" s="22">
        <v>342</v>
      </c>
      <c r="B344" s="23" t="str">
        <f t="shared" si="36"/>
        <v/>
      </c>
      <c r="C344" s="23" t="str">
        <f t="shared" si="37"/>
        <v/>
      </c>
      <c r="D344" s="24"/>
      <c r="E344" s="25"/>
      <c r="F344" s="26"/>
      <c r="G344" s="27"/>
      <c r="H344" s="26"/>
      <c r="I344" s="25"/>
      <c r="J344" s="25"/>
      <c r="K344" s="25"/>
      <c r="L344" s="25"/>
      <c r="M344" s="26"/>
      <c r="N344" s="26"/>
      <c r="O344" s="29" t="str">
        <f t="shared" si="35"/>
        <v/>
      </c>
      <c r="P344" s="30" t="str">
        <f t="shared" si="38"/>
        <v/>
      </c>
      <c r="Q344" s="30" t="str">
        <f t="shared" si="39"/>
        <v/>
      </c>
      <c r="R344" s="30" t="str">
        <f t="shared" si="40"/>
        <v/>
      </c>
      <c r="S344" s="30" t="str">
        <f t="shared" si="41"/>
        <v/>
      </c>
      <c r="T344" s="176"/>
      <c r="U344" s="176"/>
      <c r="V344" s="176"/>
    </row>
    <row r="345" spans="1:22" ht="20.100000000000001" customHeight="1" x14ac:dyDescent="0.2">
      <c r="A345" s="22">
        <v>343</v>
      </c>
      <c r="B345" s="23" t="str">
        <f t="shared" si="36"/>
        <v/>
      </c>
      <c r="C345" s="23" t="str">
        <f t="shared" si="37"/>
        <v/>
      </c>
      <c r="D345" s="24"/>
      <c r="E345" s="25"/>
      <c r="F345" s="26"/>
      <c r="G345" s="27"/>
      <c r="H345" s="26"/>
      <c r="I345" s="25"/>
      <c r="J345" s="25"/>
      <c r="K345" s="25"/>
      <c r="L345" s="25"/>
      <c r="M345" s="26"/>
      <c r="N345" s="26"/>
      <c r="O345" s="29" t="str">
        <f t="shared" si="35"/>
        <v/>
      </c>
      <c r="P345" s="30" t="str">
        <f t="shared" si="38"/>
        <v/>
      </c>
      <c r="Q345" s="30" t="str">
        <f t="shared" si="39"/>
        <v/>
      </c>
      <c r="R345" s="30" t="str">
        <f t="shared" si="40"/>
        <v/>
      </c>
      <c r="S345" s="30" t="str">
        <f t="shared" si="41"/>
        <v/>
      </c>
      <c r="T345" s="176"/>
      <c r="U345" s="176"/>
      <c r="V345" s="176"/>
    </row>
    <row r="346" spans="1:22" ht="20.100000000000001" customHeight="1" x14ac:dyDescent="0.2">
      <c r="A346" s="22">
        <v>344</v>
      </c>
      <c r="B346" s="23" t="str">
        <f t="shared" si="36"/>
        <v/>
      </c>
      <c r="C346" s="23" t="str">
        <f t="shared" si="37"/>
        <v/>
      </c>
      <c r="D346" s="24"/>
      <c r="E346" s="25"/>
      <c r="F346" s="26"/>
      <c r="G346" s="27"/>
      <c r="H346" s="26"/>
      <c r="I346" s="25"/>
      <c r="J346" s="25"/>
      <c r="K346" s="25"/>
      <c r="L346" s="25"/>
      <c r="M346" s="26"/>
      <c r="N346" s="26"/>
      <c r="O346" s="29" t="str">
        <f t="shared" si="35"/>
        <v/>
      </c>
      <c r="P346" s="30" t="str">
        <f t="shared" si="38"/>
        <v/>
      </c>
      <c r="Q346" s="30" t="str">
        <f t="shared" si="39"/>
        <v/>
      </c>
      <c r="R346" s="30" t="str">
        <f t="shared" si="40"/>
        <v/>
      </c>
      <c r="S346" s="30" t="str">
        <f t="shared" si="41"/>
        <v/>
      </c>
      <c r="T346" s="176"/>
      <c r="U346" s="176"/>
      <c r="V346" s="176"/>
    </row>
    <row r="347" spans="1:22" ht="20.100000000000001" customHeight="1" x14ac:dyDescent="0.2">
      <c r="A347" s="22">
        <v>345</v>
      </c>
      <c r="B347" s="23" t="str">
        <f t="shared" si="36"/>
        <v/>
      </c>
      <c r="C347" s="23" t="str">
        <f t="shared" si="37"/>
        <v/>
      </c>
      <c r="D347" s="24"/>
      <c r="E347" s="25"/>
      <c r="F347" s="26"/>
      <c r="G347" s="27"/>
      <c r="H347" s="26"/>
      <c r="I347" s="25"/>
      <c r="J347" s="25"/>
      <c r="K347" s="25"/>
      <c r="L347" s="25"/>
      <c r="M347" s="26"/>
      <c r="N347" s="26"/>
      <c r="O347" s="29" t="str">
        <f t="shared" si="35"/>
        <v/>
      </c>
      <c r="P347" s="30" t="str">
        <f t="shared" si="38"/>
        <v/>
      </c>
      <c r="Q347" s="30" t="str">
        <f t="shared" si="39"/>
        <v/>
      </c>
      <c r="R347" s="30" t="str">
        <f t="shared" si="40"/>
        <v/>
      </c>
      <c r="S347" s="30" t="str">
        <f t="shared" si="41"/>
        <v/>
      </c>
      <c r="T347" s="176"/>
      <c r="U347" s="176"/>
      <c r="V347" s="176"/>
    </row>
    <row r="348" spans="1:22" ht="20.100000000000001" customHeight="1" x14ac:dyDescent="0.2">
      <c r="A348" s="22">
        <v>346</v>
      </c>
      <c r="B348" s="23" t="str">
        <f t="shared" si="36"/>
        <v/>
      </c>
      <c r="C348" s="23" t="str">
        <f t="shared" si="37"/>
        <v/>
      </c>
      <c r="D348" s="24"/>
      <c r="E348" s="25"/>
      <c r="F348" s="26"/>
      <c r="G348" s="27"/>
      <c r="H348" s="26"/>
      <c r="I348" s="25"/>
      <c r="J348" s="25"/>
      <c r="K348" s="25"/>
      <c r="L348" s="25"/>
      <c r="M348" s="26"/>
      <c r="N348" s="26"/>
      <c r="O348" s="29" t="str">
        <f t="shared" si="35"/>
        <v/>
      </c>
      <c r="P348" s="30" t="str">
        <f t="shared" si="38"/>
        <v/>
      </c>
      <c r="Q348" s="30" t="str">
        <f t="shared" si="39"/>
        <v/>
      </c>
      <c r="R348" s="30" t="str">
        <f t="shared" si="40"/>
        <v/>
      </c>
      <c r="S348" s="30" t="str">
        <f t="shared" si="41"/>
        <v/>
      </c>
      <c r="T348" s="176"/>
      <c r="U348" s="176"/>
      <c r="V348" s="176"/>
    </row>
    <row r="349" spans="1:22" ht="20.100000000000001" customHeight="1" x14ac:dyDescent="0.2">
      <c r="A349" s="22">
        <v>347</v>
      </c>
      <c r="B349" s="23" t="str">
        <f t="shared" si="36"/>
        <v/>
      </c>
      <c r="C349" s="23" t="str">
        <f t="shared" si="37"/>
        <v/>
      </c>
      <c r="D349" s="24"/>
      <c r="E349" s="25"/>
      <c r="F349" s="26"/>
      <c r="G349" s="27"/>
      <c r="H349" s="26"/>
      <c r="I349" s="25"/>
      <c r="J349" s="25"/>
      <c r="K349" s="25"/>
      <c r="L349" s="25"/>
      <c r="M349" s="26"/>
      <c r="N349" s="26"/>
      <c r="O349" s="29" t="str">
        <f t="shared" si="35"/>
        <v/>
      </c>
      <c r="P349" s="30" t="str">
        <f t="shared" si="38"/>
        <v/>
      </c>
      <c r="Q349" s="30" t="str">
        <f t="shared" si="39"/>
        <v/>
      </c>
      <c r="R349" s="30" t="str">
        <f t="shared" si="40"/>
        <v/>
      </c>
      <c r="S349" s="30" t="str">
        <f t="shared" si="41"/>
        <v/>
      </c>
      <c r="T349" s="176"/>
      <c r="U349" s="176"/>
      <c r="V349" s="176"/>
    </row>
    <row r="350" spans="1:22" ht="20.100000000000001" customHeight="1" x14ac:dyDescent="0.2">
      <c r="A350" s="22">
        <v>348</v>
      </c>
      <c r="B350" s="23" t="str">
        <f t="shared" si="36"/>
        <v/>
      </c>
      <c r="C350" s="23" t="str">
        <f t="shared" si="37"/>
        <v/>
      </c>
      <c r="D350" s="24"/>
      <c r="E350" s="25"/>
      <c r="F350" s="26"/>
      <c r="G350" s="27"/>
      <c r="H350" s="26"/>
      <c r="I350" s="25"/>
      <c r="J350" s="25"/>
      <c r="K350" s="25"/>
      <c r="L350" s="25"/>
      <c r="M350" s="26"/>
      <c r="N350" s="26"/>
      <c r="O350" s="29" t="str">
        <f t="shared" si="35"/>
        <v/>
      </c>
      <c r="P350" s="30" t="str">
        <f t="shared" si="38"/>
        <v/>
      </c>
      <c r="Q350" s="30" t="str">
        <f t="shared" si="39"/>
        <v/>
      </c>
      <c r="R350" s="30" t="str">
        <f t="shared" si="40"/>
        <v/>
      </c>
      <c r="S350" s="30" t="str">
        <f t="shared" si="41"/>
        <v/>
      </c>
      <c r="T350" s="176"/>
      <c r="U350" s="176"/>
      <c r="V350" s="176"/>
    </row>
    <row r="351" spans="1:22" ht="20.100000000000001" customHeight="1" x14ac:dyDescent="0.2">
      <c r="A351" s="22">
        <v>349</v>
      </c>
      <c r="B351" s="23" t="str">
        <f t="shared" si="36"/>
        <v/>
      </c>
      <c r="C351" s="23" t="str">
        <f t="shared" si="37"/>
        <v/>
      </c>
      <c r="D351" s="24"/>
      <c r="E351" s="25"/>
      <c r="F351" s="26"/>
      <c r="G351" s="27"/>
      <c r="H351" s="26"/>
      <c r="I351" s="25"/>
      <c r="J351" s="25"/>
      <c r="K351" s="25"/>
      <c r="L351" s="25"/>
      <c r="M351" s="26"/>
      <c r="N351" s="26"/>
      <c r="O351" s="29" t="str">
        <f t="shared" si="35"/>
        <v/>
      </c>
      <c r="P351" s="30" t="str">
        <f t="shared" si="38"/>
        <v/>
      </c>
      <c r="Q351" s="30" t="str">
        <f t="shared" si="39"/>
        <v/>
      </c>
      <c r="R351" s="30" t="str">
        <f t="shared" si="40"/>
        <v/>
      </c>
      <c r="S351" s="30" t="str">
        <f t="shared" si="41"/>
        <v/>
      </c>
      <c r="T351" s="176"/>
      <c r="U351" s="176"/>
      <c r="V351" s="176"/>
    </row>
    <row r="352" spans="1:22" ht="20.100000000000001" customHeight="1" x14ac:dyDescent="0.2">
      <c r="A352" s="22">
        <v>350</v>
      </c>
      <c r="B352" s="23" t="str">
        <f t="shared" si="36"/>
        <v/>
      </c>
      <c r="C352" s="23" t="str">
        <f t="shared" si="37"/>
        <v/>
      </c>
      <c r="D352" s="24"/>
      <c r="E352" s="25"/>
      <c r="F352" s="26"/>
      <c r="G352" s="27"/>
      <c r="H352" s="26"/>
      <c r="I352" s="25"/>
      <c r="J352" s="25"/>
      <c r="K352" s="25"/>
      <c r="L352" s="25"/>
      <c r="M352" s="26"/>
      <c r="N352" s="26"/>
      <c r="O352" s="29" t="str">
        <f t="shared" si="35"/>
        <v/>
      </c>
      <c r="P352" s="30" t="str">
        <f t="shared" si="38"/>
        <v/>
      </c>
      <c r="Q352" s="30" t="str">
        <f t="shared" si="39"/>
        <v/>
      </c>
      <c r="R352" s="30" t="str">
        <f t="shared" si="40"/>
        <v/>
      </c>
      <c r="S352" s="30" t="str">
        <f t="shared" si="41"/>
        <v/>
      </c>
      <c r="T352" s="176"/>
      <c r="U352" s="176"/>
      <c r="V352" s="176"/>
    </row>
    <row r="353" spans="1:22" ht="20.100000000000001" customHeight="1" x14ac:dyDescent="0.2">
      <c r="A353" s="22">
        <v>351</v>
      </c>
      <c r="B353" s="23" t="str">
        <f t="shared" si="36"/>
        <v/>
      </c>
      <c r="C353" s="23" t="str">
        <f t="shared" si="37"/>
        <v/>
      </c>
      <c r="D353" s="24"/>
      <c r="E353" s="25"/>
      <c r="F353" s="26"/>
      <c r="G353" s="27"/>
      <c r="H353" s="26"/>
      <c r="I353" s="25"/>
      <c r="J353" s="25"/>
      <c r="K353" s="25"/>
      <c r="L353" s="25"/>
      <c r="M353" s="26"/>
      <c r="N353" s="26"/>
      <c r="O353" s="29" t="str">
        <f t="shared" si="35"/>
        <v/>
      </c>
      <c r="P353" s="30" t="str">
        <f t="shared" si="38"/>
        <v/>
      </c>
      <c r="Q353" s="30" t="str">
        <f t="shared" si="39"/>
        <v/>
      </c>
      <c r="R353" s="30" t="str">
        <f t="shared" si="40"/>
        <v/>
      </c>
      <c r="S353" s="30" t="str">
        <f t="shared" si="41"/>
        <v/>
      </c>
      <c r="T353" s="176"/>
      <c r="U353" s="176"/>
      <c r="V353" s="176"/>
    </row>
    <row r="354" spans="1:22" ht="20.100000000000001" customHeight="1" x14ac:dyDescent="0.2">
      <c r="A354" s="22">
        <v>352</v>
      </c>
      <c r="B354" s="23" t="str">
        <f t="shared" si="36"/>
        <v/>
      </c>
      <c r="C354" s="23" t="str">
        <f t="shared" si="37"/>
        <v/>
      </c>
      <c r="D354" s="24"/>
      <c r="E354" s="25"/>
      <c r="F354" s="26"/>
      <c r="G354" s="27"/>
      <c r="H354" s="26"/>
      <c r="I354" s="25"/>
      <c r="J354" s="25"/>
      <c r="K354" s="25"/>
      <c r="L354" s="25"/>
      <c r="M354" s="26"/>
      <c r="N354" s="26"/>
      <c r="O354" s="29" t="str">
        <f t="shared" si="35"/>
        <v/>
      </c>
      <c r="P354" s="30" t="str">
        <f t="shared" si="38"/>
        <v/>
      </c>
      <c r="Q354" s="30" t="str">
        <f t="shared" si="39"/>
        <v/>
      </c>
      <c r="R354" s="30" t="str">
        <f t="shared" si="40"/>
        <v/>
      </c>
      <c r="S354" s="30" t="str">
        <f t="shared" si="41"/>
        <v/>
      </c>
      <c r="T354" s="176"/>
      <c r="U354" s="176"/>
      <c r="V354" s="176"/>
    </row>
    <row r="355" spans="1:22" ht="20.100000000000001" customHeight="1" x14ac:dyDescent="0.2">
      <c r="A355" s="22">
        <v>353</v>
      </c>
      <c r="B355" s="23" t="str">
        <f t="shared" si="36"/>
        <v/>
      </c>
      <c r="C355" s="23" t="str">
        <f t="shared" si="37"/>
        <v/>
      </c>
      <c r="D355" s="24"/>
      <c r="E355" s="25"/>
      <c r="F355" s="26"/>
      <c r="G355" s="27"/>
      <c r="H355" s="26"/>
      <c r="I355" s="25"/>
      <c r="J355" s="25"/>
      <c r="K355" s="25"/>
      <c r="L355" s="25"/>
      <c r="M355" s="26"/>
      <c r="N355" s="26"/>
      <c r="O355" s="29" t="str">
        <f t="shared" si="35"/>
        <v/>
      </c>
      <c r="P355" s="30" t="str">
        <f t="shared" si="38"/>
        <v/>
      </c>
      <c r="Q355" s="30" t="str">
        <f t="shared" si="39"/>
        <v/>
      </c>
      <c r="R355" s="30" t="str">
        <f t="shared" si="40"/>
        <v/>
      </c>
      <c r="S355" s="30" t="str">
        <f t="shared" si="41"/>
        <v/>
      </c>
      <c r="T355" s="176"/>
      <c r="U355" s="176"/>
      <c r="V355" s="176"/>
    </row>
    <row r="356" spans="1:22" ht="20.100000000000001" customHeight="1" x14ac:dyDescent="0.2">
      <c r="A356" s="22">
        <v>354</v>
      </c>
      <c r="B356" s="23" t="str">
        <f t="shared" si="36"/>
        <v/>
      </c>
      <c r="C356" s="23" t="str">
        <f t="shared" si="37"/>
        <v/>
      </c>
      <c r="D356" s="24"/>
      <c r="E356" s="25"/>
      <c r="F356" s="26"/>
      <c r="G356" s="27"/>
      <c r="H356" s="26"/>
      <c r="I356" s="25"/>
      <c r="J356" s="25"/>
      <c r="K356" s="25"/>
      <c r="L356" s="25"/>
      <c r="M356" s="26"/>
      <c r="N356" s="26"/>
      <c r="O356" s="29" t="str">
        <f t="shared" si="35"/>
        <v/>
      </c>
      <c r="P356" s="30" t="str">
        <f t="shared" si="38"/>
        <v/>
      </c>
      <c r="Q356" s="30" t="str">
        <f t="shared" si="39"/>
        <v/>
      </c>
      <c r="R356" s="30" t="str">
        <f t="shared" si="40"/>
        <v/>
      </c>
      <c r="S356" s="30" t="str">
        <f t="shared" si="41"/>
        <v/>
      </c>
      <c r="T356" s="176"/>
      <c r="U356" s="176"/>
      <c r="V356" s="176"/>
    </row>
    <row r="357" spans="1:22" ht="20.100000000000001" customHeight="1" x14ac:dyDescent="0.2">
      <c r="A357" s="22">
        <v>355</v>
      </c>
      <c r="B357" s="23" t="str">
        <f t="shared" si="36"/>
        <v/>
      </c>
      <c r="C357" s="23" t="str">
        <f t="shared" si="37"/>
        <v/>
      </c>
      <c r="D357" s="24"/>
      <c r="E357" s="25"/>
      <c r="F357" s="26"/>
      <c r="G357" s="27"/>
      <c r="H357" s="26"/>
      <c r="I357" s="25"/>
      <c r="J357" s="25"/>
      <c r="K357" s="25"/>
      <c r="L357" s="25"/>
      <c r="M357" s="26"/>
      <c r="N357" s="26"/>
      <c r="O357" s="29" t="str">
        <f t="shared" si="35"/>
        <v/>
      </c>
      <c r="P357" s="30" t="str">
        <f t="shared" si="38"/>
        <v/>
      </c>
      <c r="Q357" s="30" t="str">
        <f t="shared" si="39"/>
        <v/>
      </c>
      <c r="R357" s="30" t="str">
        <f t="shared" si="40"/>
        <v/>
      </c>
      <c r="S357" s="30" t="str">
        <f t="shared" si="41"/>
        <v/>
      </c>
      <c r="T357" s="176"/>
      <c r="U357" s="176"/>
      <c r="V357" s="176"/>
    </row>
    <row r="358" spans="1:22" ht="20.100000000000001" customHeight="1" x14ac:dyDescent="0.2">
      <c r="A358" s="22">
        <v>356</v>
      </c>
      <c r="B358" s="23" t="str">
        <f t="shared" si="36"/>
        <v/>
      </c>
      <c r="C358" s="23" t="str">
        <f t="shared" si="37"/>
        <v/>
      </c>
      <c r="D358" s="24"/>
      <c r="E358" s="25"/>
      <c r="F358" s="26"/>
      <c r="G358" s="27"/>
      <c r="H358" s="26"/>
      <c r="I358" s="25"/>
      <c r="J358" s="25"/>
      <c r="K358" s="25"/>
      <c r="L358" s="25"/>
      <c r="M358" s="26"/>
      <c r="N358" s="26"/>
      <c r="O358" s="29" t="str">
        <f t="shared" si="35"/>
        <v/>
      </c>
      <c r="P358" s="30" t="str">
        <f t="shared" si="38"/>
        <v/>
      </c>
      <c r="Q358" s="30" t="str">
        <f t="shared" si="39"/>
        <v/>
      </c>
      <c r="R358" s="30" t="str">
        <f t="shared" si="40"/>
        <v/>
      </c>
      <c r="S358" s="30" t="str">
        <f t="shared" si="41"/>
        <v/>
      </c>
      <c r="T358" s="176"/>
      <c r="U358" s="176"/>
      <c r="V358" s="176"/>
    </row>
    <row r="359" spans="1:22" ht="20.100000000000001" customHeight="1" x14ac:dyDescent="0.2">
      <c r="A359" s="22">
        <v>357</v>
      </c>
      <c r="B359" s="23" t="str">
        <f t="shared" si="36"/>
        <v/>
      </c>
      <c r="C359" s="23" t="str">
        <f t="shared" si="37"/>
        <v/>
      </c>
      <c r="D359" s="24"/>
      <c r="E359" s="25"/>
      <c r="F359" s="26"/>
      <c r="G359" s="27"/>
      <c r="H359" s="26"/>
      <c r="I359" s="25"/>
      <c r="J359" s="25"/>
      <c r="K359" s="25"/>
      <c r="L359" s="25"/>
      <c r="M359" s="26"/>
      <c r="N359" s="26"/>
      <c r="O359" s="29" t="str">
        <f t="shared" si="35"/>
        <v/>
      </c>
      <c r="P359" s="30" t="str">
        <f t="shared" si="38"/>
        <v/>
      </c>
      <c r="Q359" s="30" t="str">
        <f t="shared" si="39"/>
        <v/>
      </c>
      <c r="R359" s="30" t="str">
        <f t="shared" si="40"/>
        <v/>
      </c>
      <c r="S359" s="30" t="str">
        <f t="shared" si="41"/>
        <v/>
      </c>
      <c r="T359" s="176"/>
      <c r="U359" s="176"/>
      <c r="V359" s="176"/>
    </row>
    <row r="360" spans="1:22" ht="20.100000000000001" customHeight="1" x14ac:dyDescent="0.2">
      <c r="A360" s="22">
        <v>358</v>
      </c>
      <c r="B360" s="23" t="str">
        <f t="shared" si="36"/>
        <v/>
      </c>
      <c r="C360" s="23" t="str">
        <f t="shared" si="37"/>
        <v/>
      </c>
      <c r="D360" s="24"/>
      <c r="E360" s="25"/>
      <c r="F360" s="26"/>
      <c r="G360" s="27"/>
      <c r="H360" s="26"/>
      <c r="I360" s="25"/>
      <c r="J360" s="25"/>
      <c r="K360" s="25"/>
      <c r="L360" s="25"/>
      <c r="M360" s="26"/>
      <c r="N360" s="26"/>
      <c r="O360" s="29" t="str">
        <f t="shared" si="35"/>
        <v/>
      </c>
      <c r="P360" s="30" t="str">
        <f t="shared" si="38"/>
        <v/>
      </c>
      <c r="Q360" s="30" t="str">
        <f t="shared" si="39"/>
        <v/>
      </c>
      <c r="R360" s="30" t="str">
        <f t="shared" si="40"/>
        <v/>
      </c>
      <c r="S360" s="30" t="str">
        <f t="shared" si="41"/>
        <v/>
      </c>
      <c r="T360" s="176"/>
      <c r="U360" s="176"/>
      <c r="V360" s="176"/>
    </row>
    <row r="361" spans="1:22" ht="20.100000000000001" customHeight="1" x14ac:dyDescent="0.2">
      <c r="A361" s="22">
        <v>359</v>
      </c>
      <c r="B361" s="23" t="str">
        <f t="shared" si="36"/>
        <v/>
      </c>
      <c r="C361" s="23" t="str">
        <f t="shared" si="37"/>
        <v/>
      </c>
      <c r="D361" s="24"/>
      <c r="E361" s="25"/>
      <c r="F361" s="26"/>
      <c r="G361" s="27"/>
      <c r="H361" s="26"/>
      <c r="I361" s="25"/>
      <c r="J361" s="25"/>
      <c r="K361" s="25"/>
      <c r="L361" s="25"/>
      <c r="M361" s="26"/>
      <c r="N361" s="26"/>
      <c r="O361" s="29" t="str">
        <f t="shared" si="35"/>
        <v/>
      </c>
      <c r="P361" s="30" t="str">
        <f t="shared" si="38"/>
        <v/>
      </c>
      <c r="Q361" s="30" t="str">
        <f t="shared" si="39"/>
        <v/>
      </c>
      <c r="R361" s="30" t="str">
        <f t="shared" si="40"/>
        <v/>
      </c>
      <c r="S361" s="30" t="str">
        <f t="shared" si="41"/>
        <v/>
      </c>
      <c r="T361" s="176"/>
      <c r="U361" s="176"/>
      <c r="V361" s="176"/>
    </row>
    <row r="362" spans="1:22" ht="20.100000000000001" customHeight="1" x14ac:dyDescent="0.2">
      <c r="A362" s="22">
        <v>360</v>
      </c>
      <c r="B362" s="23" t="str">
        <f t="shared" si="36"/>
        <v/>
      </c>
      <c r="C362" s="23" t="str">
        <f t="shared" si="37"/>
        <v/>
      </c>
      <c r="D362" s="24"/>
      <c r="E362" s="25"/>
      <c r="F362" s="26"/>
      <c r="G362" s="27"/>
      <c r="H362" s="26"/>
      <c r="I362" s="25"/>
      <c r="J362" s="25"/>
      <c r="K362" s="25"/>
      <c r="L362" s="25"/>
      <c r="M362" s="26"/>
      <c r="N362" s="26"/>
      <c r="O362" s="29" t="str">
        <f t="shared" si="35"/>
        <v/>
      </c>
      <c r="P362" s="30" t="str">
        <f t="shared" si="38"/>
        <v/>
      </c>
      <c r="Q362" s="30" t="str">
        <f t="shared" si="39"/>
        <v/>
      </c>
      <c r="R362" s="30" t="str">
        <f t="shared" si="40"/>
        <v/>
      </c>
      <c r="S362" s="30" t="str">
        <f t="shared" si="41"/>
        <v/>
      </c>
      <c r="T362" s="176"/>
      <c r="U362" s="176"/>
      <c r="V362" s="176"/>
    </row>
    <row r="363" spans="1:22" ht="20.100000000000001" customHeight="1" x14ac:dyDescent="0.2">
      <c r="A363" s="22">
        <v>361</v>
      </c>
      <c r="B363" s="23" t="str">
        <f t="shared" si="36"/>
        <v/>
      </c>
      <c r="C363" s="23" t="str">
        <f t="shared" si="37"/>
        <v/>
      </c>
      <c r="D363" s="24"/>
      <c r="E363" s="25"/>
      <c r="F363" s="26"/>
      <c r="G363" s="27"/>
      <c r="H363" s="26"/>
      <c r="I363" s="25"/>
      <c r="J363" s="25"/>
      <c r="K363" s="25"/>
      <c r="L363" s="25"/>
      <c r="M363" s="26"/>
      <c r="N363" s="26"/>
      <c r="O363" s="29" t="str">
        <f t="shared" si="35"/>
        <v/>
      </c>
      <c r="P363" s="30" t="str">
        <f t="shared" si="38"/>
        <v/>
      </c>
      <c r="Q363" s="30" t="str">
        <f t="shared" si="39"/>
        <v/>
      </c>
      <c r="R363" s="30" t="str">
        <f t="shared" si="40"/>
        <v/>
      </c>
      <c r="S363" s="30" t="str">
        <f t="shared" si="41"/>
        <v/>
      </c>
      <c r="T363" s="176"/>
      <c r="U363" s="176"/>
      <c r="V363" s="176"/>
    </row>
    <row r="364" spans="1:22" ht="20.100000000000001" customHeight="1" x14ac:dyDescent="0.2">
      <c r="A364" s="22">
        <v>362</v>
      </c>
      <c r="B364" s="23" t="str">
        <f t="shared" si="36"/>
        <v/>
      </c>
      <c r="C364" s="23" t="str">
        <f t="shared" si="37"/>
        <v/>
      </c>
      <c r="D364" s="24"/>
      <c r="E364" s="25"/>
      <c r="F364" s="26"/>
      <c r="G364" s="27"/>
      <c r="H364" s="26"/>
      <c r="I364" s="25"/>
      <c r="J364" s="25"/>
      <c r="K364" s="25"/>
      <c r="L364" s="25"/>
      <c r="M364" s="26"/>
      <c r="N364" s="26"/>
      <c r="O364" s="29" t="str">
        <f t="shared" si="35"/>
        <v/>
      </c>
      <c r="P364" s="30" t="str">
        <f t="shared" si="38"/>
        <v/>
      </c>
      <c r="Q364" s="30" t="str">
        <f t="shared" si="39"/>
        <v/>
      </c>
      <c r="R364" s="30" t="str">
        <f t="shared" si="40"/>
        <v/>
      </c>
      <c r="S364" s="30" t="str">
        <f t="shared" si="41"/>
        <v/>
      </c>
      <c r="T364" s="176"/>
      <c r="U364" s="176"/>
      <c r="V364" s="176"/>
    </row>
    <row r="365" spans="1:22" ht="20.100000000000001" customHeight="1" x14ac:dyDescent="0.2">
      <c r="A365" s="22">
        <v>363</v>
      </c>
      <c r="B365" s="23" t="str">
        <f t="shared" si="36"/>
        <v/>
      </c>
      <c r="C365" s="23" t="str">
        <f t="shared" si="37"/>
        <v/>
      </c>
      <c r="D365" s="24"/>
      <c r="E365" s="25"/>
      <c r="F365" s="26"/>
      <c r="G365" s="27"/>
      <c r="H365" s="26"/>
      <c r="I365" s="25"/>
      <c r="J365" s="25"/>
      <c r="K365" s="25"/>
      <c r="L365" s="25"/>
      <c r="M365" s="26"/>
      <c r="N365" s="26"/>
      <c r="O365" s="29" t="str">
        <f t="shared" si="35"/>
        <v/>
      </c>
      <c r="P365" s="30" t="str">
        <f t="shared" si="38"/>
        <v/>
      </c>
      <c r="Q365" s="30" t="str">
        <f t="shared" si="39"/>
        <v/>
      </c>
      <c r="R365" s="30" t="str">
        <f t="shared" si="40"/>
        <v/>
      </c>
      <c r="S365" s="30" t="str">
        <f t="shared" si="41"/>
        <v/>
      </c>
      <c r="T365" s="176"/>
      <c r="U365" s="176"/>
      <c r="V365" s="176"/>
    </row>
    <row r="366" spans="1:22" ht="20.100000000000001" customHeight="1" x14ac:dyDescent="0.2">
      <c r="A366" s="22">
        <v>364</v>
      </c>
      <c r="B366" s="23" t="str">
        <f t="shared" si="36"/>
        <v/>
      </c>
      <c r="C366" s="23" t="str">
        <f t="shared" si="37"/>
        <v/>
      </c>
      <c r="D366" s="24"/>
      <c r="E366" s="25"/>
      <c r="F366" s="26"/>
      <c r="G366" s="27"/>
      <c r="H366" s="26"/>
      <c r="I366" s="25"/>
      <c r="J366" s="25"/>
      <c r="K366" s="25"/>
      <c r="L366" s="25"/>
      <c r="M366" s="26"/>
      <c r="N366" s="26"/>
      <c r="O366" s="29" t="str">
        <f t="shared" si="35"/>
        <v/>
      </c>
      <c r="P366" s="30" t="str">
        <f t="shared" si="38"/>
        <v/>
      </c>
      <c r="Q366" s="30" t="str">
        <f t="shared" si="39"/>
        <v/>
      </c>
      <c r="R366" s="30" t="str">
        <f t="shared" si="40"/>
        <v/>
      </c>
      <c r="S366" s="30" t="str">
        <f t="shared" si="41"/>
        <v/>
      </c>
      <c r="T366" s="176"/>
      <c r="U366" s="176"/>
      <c r="V366" s="176"/>
    </row>
    <row r="367" spans="1:22" ht="20.100000000000001" customHeight="1" x14ac:dyDescent="0.2">
      <c r="A367" s="22">
        <v>365</v>
      </c>
      <c r="B367" s="23" t="str">
        <f t="shared" si="36"/>
        <v/>
      </c>
      <c r="C367" s="23" t="str">
        <f t="shared" si="37"/>
        <v/>
      </c>
      <c r="D367" s="24"/>
      <c r="E367" s="25"/>
      <c r="F367" s="26"/>
      <c r="G367" s="27"/>
      <c r="H367" s="26"/>
      <c r="I367" s="25"/>
      <c r="J367" s="25"/>
      <c r="K367" s="25"/>
      <c r="L367" s="25"/>
      <c r="M367" s="26"/>
      <c r="N367" s="26"/>
      <c r="O367" s="29" t="str">
        <f t="shared" si="35"/>
        <v/>
      </c>
      <c r="P367" s="30" t="str">
        <f t="shared" si="38"/>
        <v/>
      </c>
      <c r="Q367" s="30" t="str">
        <f t="shared" si="39"/>
        <v/>
      </c>
      <c r="R367" s="30" t="str">
        <f t="shared" si="40"/>
        <v/>
      </c>
      <c r="S367" s="30" t="str">
        <f t="shared" si="41"/>
        <v/>
      </c>
      <c r="T367" s="176"/>
      <c r="U367" s="176"/>
      <c r="V367" s="176"/>
    </row>
    <row r="368" spans="1:22" ht="20.100000000000001" customHeight="1" x14ac:dyDescent="0.2">
      <c r="A368" s="22">
        <v>366</v>
      </c>
      <c r="B368" s="23" t="str">
        <f t="shared" si="36"/>
        <v/>
      </c>
      <c r="C368" s="23" t="str">
        <f t="shared" si="37"/>
        <v/>
      </c>
      <c r="D368" s="24"/>
      <c r="E368" s="25"/>
      <c r="F368" s="26"/>
      <c r="G368" s="27"/>
      <c r="H368" s="26"/>
      <c r="I368" s="25"/>
      <c r="J368" s="25"/>
      <c r="K368" s="25"/>
      <c r="L368" s="25"/>
      <c r="M368" s="26"/>
      <c r="N368" s="26"/>
      <c r="O368" s="29" t="str">
        <f t="shared" si="35"/>
        <v/>
      </c>
      <c r="P368" s="30" t="str">
        <f t="shared" si="38"/>
        <v/>
      </c>
      <c r="Q368" s="30" t="str">
        <f t="shared" si="39"/>
        <v/>
      </c>
      <c r="R368" s="30" t="str">
        <f t="shared" si="40"/>
        <v/>
      </c>
      <c r="S368" s="30" t="str">
        <f t="shared" si="41"/>
        <v/>
      </c>
      <c r="T368" s="176"/>
      <c r="U368" s="176"/>
      <c r="V368" s="176"/>
    </row>
    <row r="369" spans="1:22" ht="20.100000000000001" customHeight="1" x14ac:dyDescent="0.2">
      <c r="A369" s="22">
        <v>367</v>
      </c>
      <c r="B369" s="23" t="str">
        <f t="shared" si="36"/>
        <v/>
      </c>
      <c r="C369" s="23" t="str">
        <f t="shared" si="37"/>
        <v/>
      </c>
      <c r="D369" s="24"/>
      <c r="E369" s="25"/>
      <c r="F369" s="26"/>
      <c r="G369" s="27"/>
      <c r="H369" s="26"/>
      <c r="I369" s="25"/>
      <c r="J369" s="25"/>
      <c r="K369" s="25"/>
      <c r="L369" s="25"/>
      <c r="M369" s="26"/>
      <c r="N369" s="26"/>
      <c r="O369" s="29" t="str">
        <f t="shared" si="35"/>
        <v/>
      </c>
      <c r="P369" s="30" t="str">
        <f t="shared" si="38"/>
        <v/>
      </c>
      <c r="Q369" s="30" t="str">
        <f t="shared" si="39"/>
        <v/>
      </c>
      <c r="R369" s="30" t="str">
        <f t="shared" si="40"/>
        <v/>
      </c>
      <c r="S369" s="30" t="str">
        <f t="shared" si="41"/>
        <v/>
      </c>
      <c r="T369" s="176"/>
      <c r="U369" s="176"/>
      <c r="V369" s="176"/>
    </row>
    <row r="370" spans="1:22" ht="20.100000000000001" customHeight="1" x14ac:dyDescent="0.2">
      <c r="A370" s="22">
        <v>368</v>
      </c>
      <c r="B370" s="23" t="str">
        <f t="shared" si="36"/>
        <v/>
      </c>
      <c r="C370" s="23" t="str">
        <f t="shared" si="37"/>
        <v/>
      </c>
      <c r="D370" s="24"/>
      <c r="E370" s="25"/>
      <c r="F370" s="26"/>
      <c r="G370" s="27"/>
      <c r="H370" s="26"/>
      <c r="I370" s="25"/>
      <c r="J370" s="25"/>
      <c r="K370" s="25"/>
      <c r="L370" s="25"/>
      <c r="M370" s="26"/>
      <c r="N370" s="26"/>
      <c r="O370" s="29" t="str">
        <f t="shared" si="35"/>
        <v/>
      </c>
      <c r="P370" s="30" t="str">
        <f t="shared" si="38"/>
        <v/>
      </c>
      <c r="Q370" s="30" t="str">
        <f t="shared" si="39"/>
        <v/>
      </c>
      <c r="R370" s="30" t="str">
        <f t="shared" si="40"/>
        <v/>
      </c>
      <c r="S370" s="30" t="str">
        <f t="shared" si="41"/>
        <v/>
      </c>
      <c r="T370" s="176"/>
      <c r="U370" s="176"/>
      <c r="V370" s="176"/>
    </row>
    <row r="371" spans="1:22" ht="20.100000000000001" customHeight="1" x14ac:dyDescent="0.2">
      <c r="A371" s="22">
        <v>369</v>
      </c>
      <c r="B371" s="23" t="str">
        <f t="shared" si="36"/>
        <v/>
      </c>
      <c r="C371" s="23" t="str">
        <f t="shared" si="37"/>
        <v/>
      </c>
      <c r="D371" s="24"/>
      <c r="E371" s="25"/>
      <c r="F371" s="26"/>
      <c r="G371" s="27"/>
      <c r="H371" s="26"/>
      <c r="I371" s="25"/>
      <c r="J371" s="25"/>
      <c r="K371" s="25"/>
      <c r="L371" s="25"/>
      <c r="M371" s="26"/>
      <c r="N371" s="26"/>
      <c r="O371" s="29" t="str">
        <f t="shared" si="35"/>
        <v/>
      </c>
      <c r="P371" s="30" t="str">
        <f t="shared" si="38"/>
        <v/>
      </c>
      <c r="Q371" s="30" t="str">
        <f t="shared" si="39"/>
        <v/>
      </c>
      <c r="R371" s="30" t="str">
        <f t="shared" si="40"/>
        <v/>
      </c>
      <c r="S371" s="30" t="str">
        <f t="shared" si="41"/>
        <v/>
      </c>
      <c r="T371" s="176"/>
      <c r="U371" s="176"/>
      <c r="V371" s="176"/>
    </row>
    <row r="372" spans="1:22" ht="20.100000000000001" customHeight="1" x14ac:dyDescent="0.2">
      <c r="A372" s="22">
        <v>370</v>
      </c>
      <c r="B372" s="23" t="str">
        <f t="shared" si="36"/>
        <v/>
      </c>
      <c r="C372" s="23" t="str">
        <f t="shared" si="37"/>
        <v/>
      </c>
      <c r="D372" s="24"/>
      <c r="E372" s="25"/>
      <c r="F372" s="26"/>
      <c r="G372" s="27"/>
      <c r="H372" s="26"/>
      <c r="I372" s="25"/>
      <c r="J372" s="25"/>
      <c r="K372" s="25"/>
      <c r="L372" s="25"/>
      <c r="M372" s="26"/>
      <c r="N372" s="26"/>
      <c r="O372" s="29" t="str">
        <f t="shared" si="35"/>
        <v/>
      </c>
      <c r="P372" s="30" t="str">
        <f t="shared" si="38"/>
        <v/>
      </c>
      <c r="Q372" s="30" t="str">
        <f t="shared" si="39"/>
        <v/>
      </c>
      <c r="R372" s="30" t="str">
        <f t="shared" si="40"/>
        <v/>
      </c>
      <c r="S372" s="30" t="str">
        <f t="shared" si="41"/>
        <v/>
      </c>
      <c r="T372" s="176"/>
      <c r="U372" s="176"/>
      <c r="V372" s="176"/>
    </row>
    <row r="373" spans="1:22" ht="20.100000000000001" customHeight="1" x14ac:dyDescent="0.2">
      <c r="A373" s="22">
        <v>371</v>
      </c>
      <c r="B373" s="23" t="str">
        <f t="shared" si="36"/>
        <v/>
      </c>
      <c r="C373" s="23" t="str">
        <f t="shared" si="37"/>
        <v/>
      </c>
      <c r="D373" s="24"/>
      <c r="E373" s="25"/>
      <c r="F373" s="26"/>
      <c r="G373" s="27"/>
      <c r="H373" s="26"/>
      <c r="I373" s="25"/>
      <c r="J373" s="25"/>
      <c r="K373" s="25"/>
      <c r="L373" s="25"/>
      <c r="M373" s="26"/>
      <c r="N373" s="26"/>
      <c r="O373" s="29" t="str">
        <f t="shared" si="35"/>
        <v/>
      </c>
      <c r="P373" s="30" t="str">
        <f t="shared" si="38"/>
        <v/>
      </c>
      <c r="Q373" s="30" t="str">
        <f t="shared" si="39"/>
        <v/>
      </c>
      <c r="R373" s="30" t="str">
        <f t="shared" si="40"/>
        <v/>
      </c>
      <c r="S373" s="30" t="str">
        <f t="shared" si="41"/>
        <v/>
      </c>
      <c r="T373" s="176"/>
      <c r="U373" s="176"/>
      <c r="V373" s="176"/>
    </row>
    <row r="374" spans="1:22" ht="20.100000000000001" customHeight="1" x14ac:dyDescent="0.2">
      <c r="A374" s="22">
        <v>372</v>
      </c>
      <c r="B374" s="23" t="str">
        <f t="shared" si="36"/>
        <v/>
      </c>
      <c r="C374" s="23" t="str">
        <f t="shared" si="37"/>
        <v/>
      </c>
      <c r="D374" s="24"/>
      <c r="E374" s="25"/>
      <c r="F374" s="26"/>
      <c r="G374" s="27"/>
      <c r="H374" s="26"/>
      <c r="I374" s="25"/>
      <c r="J374" s="25"/>
      <c r="K374" s="25"/>
      <c r="L374" s="25"/>
      <c r="M374" s="26"/>
      <c r="N374" s="26"/>
      <c r="O374" s="29" t="str">
        <f t="shared" si="35"/>
        <v/>
      </c>
      <c r="P374" s="30" t="str">
        <f t="shared" si="38"/>
        <v/>
      </c>
      <c r="Q374" s="30" t="str">
        <f t="shared" si="39"/>
        <v/>
      </c>
      <c r="R374" s="30" t="str">
        <f t="shared" si="40"/>
        <v/>
      </c>
      <c r="S374" s="30" t="str">
        <f t="shared" si="41"/>
        <v/>
      </c>
      <c r="T374" s="176"/>
      <c r="U374" s="176"/>
      <c r="V374" s="176"/>
    </row>
    <row r="375" spans="1:22" ht="20.100000000000001" customHeight="1" x14ac:dyDescent="0.2">
      <c r="A375" s="22">
        <v>373</v>
      </c>
      <c r="B375" s="23" t="str">
        <f t="shared" si="36"/>
        <v/>
      </c>
      <c r="C375" s="23" t="str">
        <f t="shared" si="37"/>
        <v/>
      </c>
      <c r="D375" s="24"/>
      <c r="E375" s="25"/>
      <c r="F375" s="26"/>
      <c r="G375" s="27"/>
      <c r="H375" s="26"/>
      <c r="I375" s="25"/>
      <c r="J375" s="25"/>
      <c r="K375" s="25"/>
      <c r="L375" s="25"/>
      <c r="M375" s="26"/>
      <c r="N375" s="26"/>
      <c r="O375" s="29" t="str">
        <f t="shared" ref="O375:O402" si="42">IF(G375&lt;&gt;"",1,"")</f>
        <v/>
      </c>
      <c r="P375" s="30" t="str">
        <f t="shared" si="38"/>
        <v/>
      </c>
      <c r="Q375" s="30" t="str">
        <f t="shared" si="39"/>
        <v/>
      </c>
      <c r="R375" s="30" t="str">
        <f t="shared" si="40"/>
        <v/>
      </c>
      <c r="S375" s="30" t="str">
        <f t="shared" si="41"/>
        <v/>
      </c>
      <c r="T375" s="176"/>
      <c r="U375" s="176"/>
      <c r="V375" s="176"/>
    </row>
    <row r="376" spans="1:22" ht="20.100000000000001" customHeight="1" x14ac:dyDescent="0.2">
      <c r="A376" s="22">
        <v>374</v>
      </c>
      <c r="B376" s="23" t="str">
        <f t="shared" si="36"/>
        <v/>
      </c>
      <c r="C376" s="23" t="str">
        <f t="shared" si="37"/>
        <v/>
      </c>
      <c r="D376" s="24"/>
      <c r="E376" s="25"/>
      <c r="F376" s="26"/>
      <c r="G376" s="27"/>
      <c r="H376" s="26"/>
      <c r="I376" s="25"/>
      <c r="J376" s="25"/>
      <c r="K376" s="25"/>
      <c r="L376" s="25"/>
      <c r="M376" s="26"/>
      <c r="N376" s="26"/>
      <c r="O376" s="29" t="str">
        <f t="shared" si="42"/>
        <v/>
      </c>
      <c r="P376" s="30" t="str">
        <f t="shared" si="38"/>
        <v/>
      </c>
      <c r="Q376" s="30" t="str">
        <f t="shared" si="39"/>
        <v/>
      </c>
      <c r="R376" s="30" t="str">
        <f t="shared" si="40"/>
        <v/>
      </c>
      <c r="S376" s="30" t="str">
        <f t="shared" si="41"/>
        <v/>
      </c>
      <c r="T376" s="176"/>
      <c r="U376" s="176"/>
      <c r="V376" s="176"/>
    </row>
    <row r="377" spans="1:22" ht="20.100000000000001" customHeight="1" x14ac:dyDescent="0.2">
      <c r="A377" s="22">
        <v>375</v>
      </c>
      <c r="B377" s="23" t="str">
        <f t="shared" si="36"/>
        <v/>
      </c>
      <c r="C377" s="23" t="str">
        <f t="shared" si="37"/>
        <v/>
      </c>
      <c r="D377" s="24"/>
      <c r="E377" s="25"/>
      <c r="F377" s="26"/>
      <c r="G377" s="27"/>
      <c r="H377" s="26"/>
      <c r="I377" s="25"/>
      <c r="J377" s="25"/>
      <c r="K377" s="25"/>
      <c r="L377" s="25"/>
      <c r="M377" s="26"/>
      <c r="N377" s="26"/>
      <c r="O377" s="29" t="str">
        <f t="shared" si="42"/>
        <v/>
      </c>
      <c r="P377" s="30" t="str">
        <f t="shared" si="38"/>
        <v/>
      </c>
      <c r="Q377" s="30" t="str">
        <f t="shared" si="39"/>
        <v/>
      </c>
      <c r="R377" s="30" t="str">
        <f t="shared" si="40"/>
        <v/>
      </c>
      <c r="S377" s="30" t="str">
        <f t="shared" si="41"/>
        <v/>
      </c>
      <c r="T377" s="176"/>
      <c r="U377" s="176"/>
      <c r="V377" s="176"/>
    </row>
    <row r="378" spans="1:22" ht="20.100000000000001" customHeight="1" x14ac:dyDescent="0.2">
      <c r="A378" s="22">
        <v>376</v>
      </c>
      <c r="B378" s="23" t="str">
        <f t="shared" si="36"/>
        <v/>
      </c>
      <c r="C378" s="23" t="str">
        <f t="shared" si="37"/>
        <v/>
      </c>
      <c r="D378" s="24"/>
      <c r="E378" s="25"/>
      <c r="F378" s="26"/>
      <c r="G378" s="27"/>
      <c r="H378" s="26"/>
      <c r="I378" s="25"/>
      <c r="J378" s="25"/>
      <c r="K378" s="25"/>
      <c r="L378" s="25"/>
      <c r="M378" s="26"/>
      <c r="N378" s="26"/>
      <c r="O378" s="29" t="str">
        <f t="shared" si="42"/>
        <v/>
      </c>
      <c r="P378" s="30" t="str">
        <f t="shared" si="38"/>
        <v/>
      </c>
      <c r="Q378" s="30" t="str">
        <f t="shared" si="39"/>
        <v/>
      </c>
      <c r="R378" s="30" t="str">
        <f t="shared" si="40"/>
        <v/>
      </c>
      <c r="S378" s="30" t="str">
        <f t="shared" si="41"/>
        <v/>
      </c>
      <c r="T378" s="176"/>
      <c r="U378" s="176"/>
      <c r="V378" s="176"/>
    </row>
    <row r="379" spans="1:22" ht="20.100000000000001" customHeight="1" x14ac:dyDescent="0.2">
      <c r="A379" s="22">
        <v>377</v>
      </c>
      <c r="B379" s="23" t="str">
        <f t="shared" si="36"/>
        <v/>
      </c>
      <c r="C379" s="23" t="str">
        <f t="shared" si="37"/>
        <v/>
      </c>
      <c r="D379" s="24"/>
      <c r="E379" s="25"/>
      <c r="F379" s="26"/>
      <c r="G379" s="27"/>
      <c r="H379" s="26"/>
      <c r="I379" s="25"/>
      <c r="J379" s="25"/>
      <c r="K379" s="25"/>
      <c r="L379" s="25"/>
      <c r="M379" s="26"/>
      <c r="N379" s="26"/>
      <c r="O379" s="29" t="str">
        <f t="shared" si="42"/>
        <v/>
      </c>
      <c r="P379" s="30" t="str">
        <f t="shared" si="38"/>
        <v/>
      </c>
      <c r="Q379" s="30" t="str">
        <f t="shared" si="39"/>
        <v/>
      </c>
      <c r="R379" s="30" t="str">
        <f t="shared" si="40"/>
        <v/>
      </c>
      <c r="S379" s="30" t="str">
        <f t="shared" si="41"/>
        <v/>
      </c>
      <c r="T379" s="176"/>
      <c r="U379" s="176"/>
      <c r="V379" s="176"/>
    </row>
    <row r="380" spans="1:22" ht="20.100000000000001" customHeight="1" x14ac:dyDescent="0.2">
      <c r="A380" s="22">
        <v>378</v>
      </c>
      <c r="B380" s="23" t="str">
        <f t="shared" si="36"/>
        <v/>
      </c>
      <c r="C380" s="23" t="str">
        <f t="shared" si="37"/>
        <v/>
      </c>
      <c r="D380" s="24"/>
      <c r="E380" s="25"/>
      <c r="F380" s="26"/>
      <c r="G380" s="27"/>
      <c r="H380" s="26"/>
      <c r="I380" s="25"/>
      <c r="J380" s="25"/>
      <c r="K380" s="25"/>
      <c r="L380" s="25"/>
      <c r="M380" s="26"/>
      <c r="N380" s="26"/>
      <c r="O380" s="29" t="str">
        <f t="shared" si="42"/>
        <v/>
      </c>
      <c r="P380" s="30" t="str">
        <f t="shared" si="38"/>
        <v/>
      </c>
      <c r="Q380" s="30" t="str">
        <f t="shared" si="39"/>
        <v/>
      </c>
      <c r="R380" s="30" t="str">
        <f t="shared" si="40"/>
        <v/>
      </c>
      <c r="S380" s="30" t="str">
        <f t="shared" si="41"/>
        <v/>
      </c>
      <c r="T380" s="176"/>
      <c r="U380" s="176"/>
      <c r="V380" s="176"/>
    </row>
    <row r="381" spans="1:22" ht="20.100000000000001" customHeight="1" x14ac:dyDescent="0.2">
      <c r="A381" s="22">
        <v>379</v>
      </c>
      <c r="B381" s="23" t="str">
        <f t="shared" si="36"/>
        <v/>
      </c>
      <c r="C381" s="23" t="str">
        <f t="shared" si="37"/>
        <v/>
      </c>
      <c r="D381" s="24"/>
      <c r="E381" s="25"/>
      <c r="F381" s="26"/>
      <c r="G381" s="27"/>
      <c r="H381" s="26"/>
      <c r="I381" s="25"/>
      <c r="J381" s="25"/>
      <c r="K381" s="25"/>
      <c r="L381" s="25"/>
      <c r="M381" s="26"/>
      <c r="N381" s="26"/>
      <c r="O381" s="29" t="str">
        <f t="shared" si="42"/>
        <v/>
      </c>
      <c r="P381" s="30" t="str">
        <f t="shared" si="38"/>
        <v/>
      </c>
      <c r="Q381" s="30" t="str">
        <f t="shared" si="39"/>
        <v/>
      </c>
      <c r="R381" s="30" t="str">
        <f t="shared" si="40"/>
        <v/>
      </c>
      <c r="S381" s="30" t="str">
        <f t="shared" si="41"/>
        <v/>
      </c>
      <c r="T381" s="176"/>
      <c r="U381" s="176"/>
      <c r="V381" s="176"/>
    </row>
    <row r="382" spans="1:22" ht="20.100000000000001" customHeight="1" x14ac:dyDescent="0.2">
      <c r="A382" s="22">
        <v>380</v>
      </c>
      <c r="B382" s="23" t="str">
        <f t="shared" si="36"/>
        <v/>
      </c>
      <c r="C382" s="23" t="str">
        <f t="shared" si="37"/>
        <v/>
      </c>
      <c r="D382" s="24"/>
      <c r="E382" s="25"/>
      <c r="F382" s="26"/>
      <c r="G382" s="27"/>
      <c r="H382" s="26"/>
      <c r="I382" s="25"/>
      <c r="J382" s="25"/>
      <c r="K382" s="25"/>
      <c r="L382" s="25"/>
      <c r="M382" s="26"/>
      <c r="N382" s="26"/>
      <c r="O382" s="29" t="str">
        <f t="shared" si="42"/>
        <v/>
      </c>
      <c r="P382" s="30" t="str">
        <f t="shared" si="38"/>
        <v/>
      </c>
      <c r="Q382" s="30" t="str">
        <f t="shared" si="39"/>
        <v/>
      </c>
      <c r="R382" s="30" t="str">
        <f t="shared" si="40"/>
        <v/>
      </c>
      <c r="S382" s="30" t="str">
        <f t="shared" si="41"/>
        <v/>
      </c>
      <c r="T382" s="176"/>
      <c r="U382" s="176"/>
      <c r="V382" s="176"/>
    </row>
    <row r="383" spans="1:22" ht="20.100000000000001" customHeight="1" x14ac:dyDescent="0.2">
      <c r="A383" s="22">
        <v>381</v>
      </c>
      <c r="B383" s="23" t="str">
        <f t="shared" si="36"/>
        <v/>
      </c>
      <c r="C383" s="23" t="str">
        <f t="shared" si="37"/>
        <v/>
      </c>
      <c r="D383" s="24"/>
      <c r="E383" s="25"/>
      <c r="F383" s="26"/>
      <c r="G383" s="27"/>
      <c r="H383" s="26"/>
      <c r="I383" s="25"/>
      <c r="J383" s="25"/>
      <c r="K383" s="25"/>
      <c r="L383" s="25"/>
      <c r="M383" s="26"/>
      <c r="N383" s="26"/>
      <c r="O383" s="29" t="str">
        <f t="shared" si="42"/>
        <v/>
      </c>
      <c r="P383" s="30" t="str">
        <f t="shared" si="38"/>
        <v/>
      </c>
      <c r="Q383" s="30" t="str">
        <f t="shared" si="39"/>
        <v/>
      </c>
      <c r="R383" s="30" t="str">
        <f t="shared" si="40"/>
        <v/>
      </c>
      <c r="S383" s="30" t="str">
        <f t="shared" si="41"/>
        <v/>
      </c>
      <c r="T383" s="176"/>
      <c r="U383" s="176"/>
      <c r="V383" s="176"/>
    </row>
    <row r="384" spans="1:22" ht="20.100000000000001" customHeight="1" x14ac:dyDescent="0.2">
      <c r="A384" s="22">
        <v>382</v>
      </c>
      <c r="B384" s="23" t="str">
        <f t="shared" si="36"/>
        <v/>
      </c>
      <c r="C384" s="23" t="str">
        <f t="shared" si="37"/>
        <v/>
      </c>
      <c r="D384" s="24"/>
      <c r="E384" s="25"/>
      <c r="F384" s="26"/>
      <c r="G384" s="27"/>
      <c r="H384" s="26"/>
      <c r="I384" s="25"/>
      <c r="J384" s="25"/>
      <c r="K384" s="25"/>
      <c r="L384" s="25"/>
      <c r="M384" s="26"/>
      <c r="N384" s="26"/>
      <c r="O384" s="29" t="str">
        <f t="shared" si="42"/>
        <v/>
      </c>
      <c r="P384" s="30" t="str">
        <f t="shared" si="38"/>
        <v/>
      </c>
      <c r="Q384" s="30" t="str">
        <f t="shared" si="39"/>
        <v/>
      </c>
      <c r="R384" s="30" t="str">
        <f t="shared" si="40"/>
        <v/>
      </c>
      <c r="S384" s="30" t="str">
        <f t="shared" si="41"/>
        <v/>
      </c>
      <c r="T384" s="176"/>
      <c r="U384" s="176"/>
      <c r="V384" s="176"/>
    </row>
    <row r="385" spans="1:22" ht="20.100000000000001" customHeight="1" x14ac:dyDescent="0.2">
      <c r="A385" s="22">
        <v>383</v>
      </c>
      <c r="B385" s="23" t="str">
        <f t="shared" si="36"/>
        <v/>
      </c>
      <c r="C385" s="23" t="str">
        <f t="shared" si="37"/>
        <v/>
      </c>
      <c r="D385" s="24"/>
      <c r="E385" s="25"/>
      <c r="F385" s="26"/>
      <c r="G385" s="27"/>
      <c r="H385" s="26"/>
      <c r="I385" s="25"/>
      <c r="J385" s="25"/>
      <c r="K385" s="25"/>
      <c r="L385" s="25"/>
      <c r="M385" s="26"/>
      <c r="N385" s="26"/>
      <c r="O385" s="29" t="str">
        <f t="shared" si="42"/>
        <v/>
      </c>
      <c r="P385" s="30" t="str">
        <f t="shared" si="38"/>
        <v/>
      </c>
      <c r="Q385" s="30" t="str">
        <f t="shared" si="39"/>
        <v/>
      </c>
      <c r="R385" s="30" t="str">
        <f t="shared" si="40"/>
        <v/>
      </c>
      <c r="S385" s="30" t="str">
        <f t="shared" si="41"/>
        <v/>
      </c>
      <c r="T385" s="176"/>
      <c r="U385" s="176"/>
      <c r="V385" s="176"/>
    </row>
    <row r="386" spans="1:22" ht="20.100000000000001" customHeight="1" x14ac:dyDescent="0.2">
      <c r="A386" s="22">
        <v>384</v>
      </c>
      <c r="B386" s="23" t="str">
        <f t="shared" si="36"/>
        <v/>
      </c>
      <c r="C386" s="23" t="str">
        <f t="shared" si="37"/>
        <v/>
      </c>
      <c r="D386" s="24"/>
      <c r="E386" s="25"/>
      <c r="F386" s="26"/>
      <c r="G386" s="27"/>
      <c r="H386" s="26"/>
      <c r="I386" s="25"/>
      <c r="J386" s="25"/>
      <c r="K386" s="25"/>
      <c r="L386" s="25"/>
      <c r="M386" s="26"/>
      <c r="N386" s="26"/>
      <c r="O386" s="29" t="str">
        <f t="shared" si="42"/>
        <v/>
      </c>
      <c r="P386" s="30" t="str">
        <f t="shared" si="38"/>
        <v/>
      </c>
      <c r="Q386" s="30" t="str">
        <f t="shared" si="39"/>
        <v/>
      </c>
      <c r="R386" s="30" t="str">
        <f t="shared" si="40"/>
        <v/>
      </c>
      <c r="S386" s="30" t="str">
        <f t="shared" si="41"/>
        <v/>
      </c>
      <c r="T386" s="176"/>
      <c r="U386" s="176"/>
      <c r="V386" s="176"/>
    </row>
    <row r="387" spans="1:22" ht="20.100000000000001" customHeight="1" x14ac:dyDescent="0.2">
      <c r="A387" s="22">
        <v>385</v>
      </c>
      <c r="B387" s="23" t="str">
        <f t="shared" si="36"/>
        <v/>
      </c>
      <c r="C387" s="23" t="str">
        <f t="shared" si="37"/>
        <v/>
      </c>
      <c r="D387" s="24"/>
      <c r="E387" s="25"/>
      <c r="F387" s="26"/>
      <c r="G387" s="27"/>
      <c r="H387" s="26"/>
      <c r="I387" s="25"/>
      <c r="J387" s="25"/>
      <c r="K387" s="25"/>
      <c r="L387" s="25"/>
      <c r="M387" s="26"/>
      <c r="N387" s="26"/>
      <c r="O387" s="29" t="str">
        <f t="shared" si="42"/>
        <v/>
      </c>
      <c r="P387" s="30" t="str">
        <f t="shared" si="38"/>
        <v/>
      </c>
      <c r="Q387" s="30" t="str">
        <f t="shared" si="39"/>
        <v/>
      </c>
      <c r="R387" s="30" t="str">
        <f t="shared" si="40"/>
        <v/>
      </c>
      <c r="S387" s="30" t="str">
        <f t="shared" si="41"/>
        <v/>
      </c>
      <c r="T387" s="176"/>
      <c r="U387" s="176"/>
      <c r="V387" s="176"/>
    </row>
    <row r="388" spans="1:22" ht="20.100000000000001" customHeight="1" x14ac:dyDescent="0.2">
      <c r="A388" s="22">
        <v>386</v>
      </c>
      <c r="B388" s="23" t="str">
        <f t="shared" ref="B388:B402" si="43">IF(D388&lt;&gt;"",YEAR(D388),"")</f>
        <v/>
      </c>
      <c r="C388" s="23" t="str">
        <f t="shared" ref="C388:C402" si="44">IF(D388&lt;&gt;"",MONTH(D388),"")</f>
        <v/>
      </c>
      <c r="D388" s="24"/>
      <c r="E388" s="25"/>
      <c r="F388" s="26"/>
      <c r="G388" s="27"/>
      <c r="H388" s="26"/>
      <c r="I388" s="25"/>
      <c r="J388" s="25"/>
      <c r="K388" s="25"/>
      <c r="L388" s="25"/>
      <c r="M388" s="26"/>
      <c r="N388" s="26"/>
      <c r="O388" s="29" t="str">
        <f t="shared" si="42"/>
        <v/>
      </c>
      <c r="P388" s="30" t="str">
        <f t="shared" ref="P388:P402" si="45">IFERROR(IF(D388&gt;$U$3,"",MIN(IF(ROUND((DATEDIF(MAX($U$2,D388),$U$3,"D")+1)/($U$4*365)*O388*G388,2)=0,"",ROUND((DATEDIF(MAX($U$2,D388),$U$3,"D")+1)/($U$4*365)*O388*G388,2)),ROUND(O388*G388,2))),"")</f>
        <v/>
      </c>
      <c r="Q388" s="30" t="str">
        <f t="shared" ref="Q388:Q402" si="46">IFERROR(IF(D388&gt;$U$3,"",MIN(IF(ROUND((DATEDIF(D388,$U$3,"D")+1)/($U$4*365)*O388*G388,2)=0,"",ROUND((DATEDIF(D388,$U$3,"D")+1)/($U$4*365)*O388*G388,2)),ROUND(O388*G388,2))),"")</f>
        <v/>
      </c>
      <c r="R388" s="30" t="str">
        <f t="shared" ref="R388:R402" si="47">IFERROR(G388-MIN(IF(ROUND((DATEDIF(D388,$U$2,"D")+1)/($U$4*365)*O388*G388,2)=0,"",ROUND((DATEDIF(D388,$U$2,"D")+1)/($U$4*365)*O388*G388,2)),ROUND(O388*G388,2)),"")</f>
        <v/>
      </c>
      <c r="S388" s="30" t="str">
        <f t="shared" ref="S388:S402" si="48">IFERROR(G388-MIN(IF(ROUND((DATEDIF(D388,$U$3,"D")+1)/($U$4*365)*O388*G388,2)=0,"",ROUND((DATEDIF(D388,$U$3,"D")+1)/($U$4*365)*O388*G388,2)),ROUND(O388*G388,2)),"")</f>
        <v/>
      </c>
      <c r="T388" s="176"/>
      <c r="U388" s="176"/>
      <c r="V388" s="176"/>
    </row>
    <row r="389" spans="1:22" ht="20.100000000000001" customHeight="1" x14ac:dyDescent="0.2">
      <c r="A389" s="22">
        <v>387</v>
      </c>
      <c r="B389" s="23" t="str">
        <f t="shared" si="43"/>
        <v/>
      </c>
      <c r="C389" s="23" t="str">
        <f t="shared" si="44"/>
        <v/>
      </c>
      <c r="D389" s="24"/>
      <c r="E389" s="25"/>
      <c r="F389" s="26"/>
      <c r="G389" s="27"/>
      <c r="H389" s="26"/>
      <c r="I389" s="25"/>
      <c r="J389" s="25"/>
      <c r="K389" s="25"/>
      <c r="L389" s="25"/>
      <c r="M389" s="26"/>
      <c r="N389" s="26"/>
      <c r="O389" s="29" t="str">
        <f t="shared" si="42"/>
        <v/>
      </c>
      <c r="P389" s="30" t="str">
        <f t="shared" si="45"/>
        <v/>
      </c>
      <c r="Q389" s="30" t="str">
        <f t="shared" si="46"/>
        <v/>
      </c>
      <c r="R389" s="30" t="str">
        <f t="shared" si="47"/>
        <v/>
      </c>
      <c r="S389" s="30" t="str">
        <f t="shared" si="48"/>
        <v/>
      </c>
      <c r="T389" s="176"/>
      <c r="U389" s="176"/>
      <c r="V389" s="176"/>
    </row>
    <row r="390" spans="1:22" ht="20.100000000000001" customHeight="1" x14ac:dyDescent="0.2">
      <c r="A390" s="22">
        <v>388</v>
      </c>
      <c r="B390" s="23" t="str">
        <f t="shared" si="43"/>
        <v/>
      </c>
      <c r="C390" s="23" t="str">
        <f t="shared" si="44"/>
        <v/>
      </c>
      <c r="D390" s="24"/>
      <c r="E390" s="25"/>
      <c r="F390" s="26"/>
      <c r="G390" s="27"/>
      <c r="H390" s="26"/>
      <c r="I390" s="25"/>
      <c r="J390" s="25"/>
      <c r="K390" s="25"/>
      <c r="L390" s="25"/>
      <c r="M390" s="26"/>
      <c r="N390" s="26"/>
      <c r="O390" s="29" t="str">
        <f t="shared" si="42"/>
        <v/>
      </c>
      <c r="P390" s="30" t="str">
        <f t="shared" si="45"/>
        <v/>
      </c>
      <c r="Q390" s="30" t="str">
        <f t="shared" si="46"/>
        <v/>
      </c>
      <c r="R390" s="30" t="str">
        <f t="shared" si="47"/>
        <v/>
      </c>
      <c r="S390" s="30" t="str">
        <f t="shared" si="48"/>
        <v/>
      </c>
      <c r="T390" s="176"/>
      <c r="U390" s="176"/>
      <c r="V390" s="176"/>
    </row>
    <row r="391" spans="1:22" ht="20.100000000000001" customHeight="1" x14ac:dyDescent="0.2">
      <c r="A391" s="22">
        <v>389</v>
      </c>
      <c r="B391" s="23" t="str">
        <f t="shared" si="43"/>
        <v/>
      </c>
      <c r="C391" s="23" t="str">
        <f t="shared" si="44"/>
        <v/>
      </c>
      <c r="D391" s="24"/>
      <c r="E391" s="25"/>
      <c r="F391" s="26"/>
      <c r="G391" s="27"/>
      <c r="H391" s="26"/>
      <c r="I391" s="25"/>
      <c r="J391" s="25"/>
      <c r="K391" s="25"/>
      <c r="L391" s="25"/>
      <c r="M391" s="26"/>
      <c r="N391" s="26"/>
      <c r="O391" s="29" t="str">
        <f t="shared" si="42"/>
        <v/>
      </c>
      <c r="P391" s="30" t="str">
        <f t="shared" si="45"/>
        <v/>
      </c>
      <c r="Q391" s="30" t="str">
        <f t="shared" si="46"/>
        <v/>
      </c>
      <c r="R391" s="30" t="str">
        <f t="shared" si="47"/>
        <v/>
      </c>
      <c r="S391" s="30" t="str">
        <f t="shared" si="48"/>
        <v/>
      </c>
      <c r="T391" s="176"/>
      <c r="U391" s="176"/>
      <c r="V391" s="176"/>
    </row>
    <row r="392" spans="1:22" ht="20.100000000000001" customHeight="1" x14ac:dyDescent="0.2">
      <c r="A392" s="22">
        <v>390</v>
      </c>
      <c r="B392" s="23" t="str">
        <f t="shared" si="43"/>
        <v/>
      </c>
      <c r="C392" s="23" t="str">
        <f t="shared" si="44"/>
        <v/>
      </c>
      <c r="D392" s="24"/>
      <c r="E392" s="25"/>
      <c r="F392" s="26"/>
      <c r="G392" s="27"/>
      <c r="H392" s="26"/>
      <c r="I392" s="25"/>
      <c r="J392" s="25"/>
      <c r="K392" s="25"/>
      <c r="L392" s="25"/>
      <c r="M392" s="26"/>
      <c r="N392" s="26"/>
      <c r="O392" s="29" t="str">
        <f t="shared" si="42"/>
        <v/>
      </c>
      <c r="P392" s="30" t="str">
        <f t="shared" si="45"/>
        <v/>
      </c>
      <c r="Q392" s="30" t="str">
        <f t="shared" si="46"/>
        <v/>
      </c>
      <c r="R392" s="30" t="str">
        <f t="shared" si="47"/>
        <v/>
      </c>
      <c r="S392" s="30" t="str">
        <f t="shared" si="48"/>
        <v/>
      </c>
      <c r="T392" s="176"/>
      <c r="U392" s="176"/>
      <c r="V392" s="176"/>
    </row>
    <row r="393" spans="1:22" ht="20.100000000000001" customHeight="1" x14ac:dyDescent="0.2">
      <c r="A393" s="22">
        <v>391</v>
      </c>
      <c r="B393" s="23" t="str">
        <f t="shared" si="43"/>
        <v/>
      </c>
      <c r="C393" s="23" t="str">
        <f t="shared" si="44"/>
        <v/>
      </c>
      <c r="D393" s="24"/>
      <c r="E393" s="25"/>
      <c r="F393" s="26"/>
      <c r="G393" s="27"/>
      <c r="H393" s="26"/>
      <c r="I393" s="25"/>
      <c r="J393" s="25"/>
      <c r="K393" s="25"/>
      <c r="L393" s="25"/>
      <c r="M393" s="26"/>
      <c r="N393" s="26"/>
      <c r="O393" s="29" t="str">
        <f t="shared" si="42"/>
        <v/>
      </c>
      <c r="P393" s="30" t="str">
        <f t="shared" si="45"/>
        <v/>
      </c>
      <c r="Q393" s="30" t="str">
        <f t="shared" si="46"/>
        <v/>
      </c>
      <c r="R393" s="30" t="str">
        <f t="shared" si="47"/>
        <v/>
      </c>
      <c r="S393" s="30" t="str">
        <f t="shared" si="48"/>
        <v/>
      </c>
      <c r="T393" s="176"/>
      <c r="U393" s="176"/>
      <c r="V393" s="176"/>
    </row>
    <row r="394" spans="1:22" ht="20.100000000000001" customHeight="1" x14ac:dyDescent="0.2">
      <c r="A394" s="22">
        <v>392</v>
      </c>
      <c r="B394" s="23" t="str">
        <f t="shared" si="43"/>
        <v/>
      </c>
      <c r="C394" s="23" t="str">
        <f t="shared" si="44"/>
        <v/>
      </c>
      <c r="D394" s="24"/>
      <c r="E394" s="25"/>
      <c r="F394" s="26"/>
      <c r="G394" s="27"/>
      <c r="H394" s="26"/>
      <c r="I394" s="25"/>
      <c r="J394" s="25"/>
      <c r="K394" s="25"/>
      <c r="L394" s="25"/>
      <c r="M394" s="26"/>
      <c r="N394" s="26"/>
      <c r="O394" s="29" t="str">
        <f t="shared" si="42"/>
        <v/>
      </c>
      <c r="P394" s="30" t="str">
        <f t="shared" si="45"/>
        <v/>
      </c>
      <c r="Q394" s="30" t="str">
        <f t="shared" si="46"/>
        <v/>
      </c>
      <c r="R394" s="30" t="str">
        <f t="shared" si="47"/>
        <v/>
      </c>
      <c r="S394" s="30" t="str">
        <f t="shared" si="48"/>
        <v/>
      </c>
      <c r="T394" s="176"/>
      <c r="U394" s="176"/>
      <c r="V394" s="176"/>
    </row>
    <row r="395" spans="1:22" ht="20.100000000000001" customHeight="1" x14ac:dyDescent="0.2">
      <c r="A395" s="22">
        <v>393</v>
      </c>
      <c r="B395" s="23" t="str">
        <f t="shared" si="43"/>
        <v/>
      </c>
      <c r="C395" s="23" t="str">
        <f t="shared" si="44"/>
        <v/>
      </c>
      <c r="D395" s="24"/>
      <c r="E395" s="25"/>
      <c r="F395" s="26"/>
      <c r="G395" s="27"/>
      <c r="H395" s="26"/>
      <c r="I395" s="25"/>
      <c r="J395" s="25"/>
      <c r="K395" s="25"/>
      <c r="L395" s="25"/>
      <c r="M395" s="26"/>
      <c r="N395" s="26"/>
      <c r="O395" s="29" t="str">
        <f t="shared" si="42"/>
        <v/>
      </c>
      <c r="P395" s="30" t="str">
        <f t="shared" si="45"/>
        <v/>
      </c>
      <c r="Q395" s="30" t="str">
        <f t="shared" si="46"/>
        <v/>
      </c>
      <c r="R395" s="30" t="str">
        <f t="shared" si="47"/>
        <v/>
      </c>
      <c r="S395" s="30" t="str">
        <f t="shared" si="48"/>
        <v/>
      </c>
      <c r="T395" s="176"/>
      <c r="U395" s="176"/>
      <c r="V395" s="176"/>
    </row>
    <row r="396" spans="1:22" ht="20.100000000000001" customHeight="1" x14ac:dyDescent="0.2">
      <c r="A396" s="22">
        <v>394</v>
      </c>
      <c r="B396" s="23" t="str">
        <f t="shared" si="43"/>
        <v/>
      </c>
      <c r="C396" s="23" t="str">
        <f t="shared" si="44"/>
        <v/>
      </c>
      <c r="D396" s="24"/>
      <c r="E396" s="25"/>
      <c r="F396" s="26"/>
      <c r="G396" s="27"/>
      <c r="H396" s="26"/>
      <c r="I396" s="25"/>
      <c r="J396" s="25"/>
      <c r="K396" s="25"/>
      <c r="L396" s="25"/>
      <c r="M396" s="26"/>
      <c r="N396" s="26"/>
      <c r="O396" s="29" t="str">
        <f t="shared" si="42"/>
        <v/>
      </c>
      <c r="P396" s="30" t="str">
        <f t="shared" si="45"/>
        <v/>
      </c>
      <c r="Q396" s="30" t="str">
        <f t="shared" si="46"/>
        <v/>
      </c>
      <c r="R396" s="30" t="str">
        <f t="shared" si="47"/>
        <v/>
      </c>
      <c r="S396" s="30" t="str">
        <f t="shared" si="48"/>
        <v/>
      </c>
      <c r="T396" s="176"/>
      <c r="U396" s="176"/>
      <c r="V396" s="176"/>
    </row>
    <row r="397" spans="1:22" ht="20.100000000000001" customHeight="1" x14ac:dyDescent="0.2">
      <c r="A397" s="22">
        <v>395</v>
      </c>
      <c r="B397" s="23" t="str">
        <f t="shared" si="43"/>
        <v/>
      </c>
      <c r="C397" s="23" t="str">
        <f t="shared" si="44"/>
        <v/>
      </c>
      <c r="D397" s="24"/>
      <c r="E397" s="25"/>
      <c r="F397" s="26"/>
      <c r="G397" s="27"/>
      <c r="H397" s="26"/>
      <c r="I397" s="25"/>
      <c r="J397" s="25"/>
      <c r="K397" s="25"/>
      <c r="L397" s="25"/>
      <c r="M397" s="26"/>
      <c r="N397" s="26"/>
      <c r="O397" s="29" t="str">
        <f t="shared" si="42"/>
        <v/>
      </c>
      <c r="P397" s="30" t="str">
        <f t="shared" si="45"/>
        <v/>
      </c>
      <c r="Q397" s="30" t="str">
        <f t="shared" si="46"/>
        <v/>
      </c>
      <c r="R397" s="30" t="str">
        <f t="shared" si="47"/>
        <v/>
      </c>
      <c r="S397" s="30" t="str">
        <f t="shared" si="48"/>
        <v/>
      </c>
      <c r="T397" s="176"/>
      <c r="U397" s="176"/>
      <c r="V397" s="176"/>
    </row>
    <row r="398" spans="1:22" ht="20.100000000000001" customHeight="1" x14ac:dyDescent="0.2">
      <c r="A398" s="22">
        <v>396</v>
      </c>
      <c r="B398" s="23" t="str">
        <f t="shared" si="43"/>
        <v/>
      </c>
      <c r="C398" s="23" t="str">
        <f t="shared" si="44"/>
        <v/>
      </c>
      <c r="D398" s="24"/>
      <c r="E398" s="25"/>
      <c r="F398" s="26"/>
      <c r="G398" s="27"/>
      <c r="H398" s="26"/>
      <c r="I398" s="25"/>
      <c r="J398" s="25"/>
      <c r="K398" s="25"/>
      <c r="L398" s="25"/>
      <c r="M398" s="26"/>
      <c r="N398" s="26"/>
      <c r="O398" s="29" t="str">
        <f t="shared" si="42"/>
        <v/>
      </c>
      <c r="P398" s="30" t="str">
        <f t="shared" si="45"/>
        <v/>
      </c>
      <c r="Q398" s="30" t="str">
        <f t="shared" si="46"/>
        <v/>
      </c>
      <c r="R398" s="30" t="str">
        <f t="shared" si="47"/>
        <v/>
      </c>
      <c r="S398" s="30" t="str">
        <f t="shared" si="48"/>
        <v/>
      </c>
      <c r="T398" s="176"/>
      <c r="U398" s="176"/>
      <c r="V398" s="176"/>
    </row>
    <row r="399" spans="1:22" ht="20.100000000000001" customHeight="1" x14ac:dyDescent="0.2">
      <c r="A399" s="22">
        <v>397</v>
      </c>
      <c r="B399" s="23" t="str">
        <f t="shared" si="43"/>
        <v/>
      </c>
      <c r="C399" s="23" t="str">
        <f t="shared" si="44"/>
        <v/>
      </c>
      <c r="D399" s="24"/>
      <c r="E399" s="25"/>
      <c r="F399" s="26"/>
      <c r="G399" s="27"/>
      <c r="H399" s="26"/>
      <c r="I399" s="25"/>
      <c r="J399" s="25"/>
      <c r="K399" s="25"/>
      <c r="L399" s="25"/>
      <c r="M399" s="26"/>
      <c r="N399" s="26"/>
      <c r="O399" s="29" t="str">
        <f t="shared" si="42"/>
        <v/>
      </c>
      <c r="P399" s="30" t="str">
        <f t="shared" si="45"/>
        <v/>
      </c>
      <c r="Q399" s="30" t="str">
        <f t="shared" si="46"/>
        <v/>
      </c>
      <c r="R399" s="30" t="str">
        <f t="shared" si="47"/>
        <v/>
      </c>
      <c r="S399" s="30" t="str">
        <f t="shared" si="48"/>
        <v/>
      </c>
      <c r="T399" s="176"/>
      <c r="U399" s="176"/>
      <c r="V399" s="176"/>
    </row>
    <row r="400" spans="1:22" ht="20.100000000000001" customHeight="1" x14ac:dyDescent="0.2">
      <c r="A400" s="22">
        <v>398</v>
      </c>
      <c r="B400" s="23" t="str">
        <f t="shared" si="43"/>
        <v/>
      </c>
      <c r="C400" s="23" t="str">
        <f t="shared" si="44"/>
        <v/>
      </c>
      <c r="D400" s="24"/>
      <c r="E400" s="25"/>
      <c r="F400" s="26"/>
      <c r="G400" s="27"/>
      <c r="H400" s="26"/>
      <c r="I400" s="25"/>
      <c r="J400" s="25"/>
      <c r="K400" s="25"/>
      <c r="L400" s="25"/>
      <c r="M400" s="26"/>
      <c r="N400" s="26"/>
      <c r="O400" s="29" t="str">
        <f t="shared" si="42"/>
        <v/>
      </c>
      <c r="P400" s="30" t="str">
        <f t="shared" si="45"/>
        <v/>
      </c>
      <c r="Q400" s="30" t="str">
        <f t="shared" si="46"/>
        <v/>
      </c>
      <c r="R400" s="30" t="str">
        <f t="shared" si="47"/>
        <v/>
      </c>
      <c r="S400" s="30" t="str">
        <f t="shared" si="48"/>
        <v/>
      </c>
      <c r="T400" s="176"/>
      <c r="U400" s="176"/>
      <c r="V400" s="176"/>
    </row>
    <row r="401" spans="1:22" ht="20.100000000000001" customHeight="1" x14ac:dyDescent="0.2">
      <c r="A401" s="22">
        <v>399</v>
      </c>
      <c r="B401" s="23"/>
      <c r="C401" s="23"/>
      <c r="D401" s="24"/>
      <c r="E401" s="25"/>
      <c r="F401" s="26"/>
      <c r="G401" s="27"/>
      <c r="H401" s="26"/>
      <c r="I401" s="25"/>
      <c r="J401" s="25"/>
      <c r="K401" s="25"/>
      <c r="L401" s="25"/>
      <c r="M401" s="26"/>
      <c r="N401" s="26"/>
      <c r="O401" s="29" t="str">
        <f t="shared" si="42"/>
        <v/>
      </c>
      <c r="P401" s="30" t="str">
        <f t="shared" si="45"/>
        <v/>
      </c>
      <c r="Q401" s="30" t="str">
        <f t="shared" si="46"/>
        <v/>
      </c>
      <c r="R401" s="30" t="str">
        <f t="shared" si="47"/>
        <v/>
      </c>
      <c r="S401" s="30" t="str">
        <f t="shared" si="48"/>
        <v/>
      </c>
      <c r="T401" s="176"/>
      <c r="U401" s="176"/>
      <c r="V401" s="176"/>
    </row>
    <row r="402" spans="1:22" ht="20.100000000000001" customHeight="1" x14ac:dyDescent="0.2">
      <c r="A402" s="22">
        <v>400</v>
      </c>
      <c r="B402" s="23" t="str">
        <f t="shared" si="43"/>
        <v/>
      </c>
      <c r="C402" s="23" t="str">
        <f t="shared" si="44"/>
        <v/>
      </c>
      <c r="D402" s="24"/>
      <c r="E402" s="25"/>
      <c r="F402" s="26"/>
      <c r="G402" s="27"/>
      <c r="H402" s="26"/>
      <c r="I402" s="25"/>
      <c r="J402" s="25"/>
      <c r="K402" s="25"/>
      <c r="L402" s="25"/>
      <c r="M402" s="26"/>
      <c r="N402" s="26"/>
      <c r="O402" s="29" t="str">
        <f t="shared" si="42"/>
        <v/>
      </c>
      <c r="P402" s="30" t="str">
        <f t="shared" si="45"/>
        <v/>
      </c>
      <c r="Q402" s="30" t="str">
        <f t="shared" si="46"/>
        <v/>
      </c>
      <c r="R402" s="30" t="str">
        <f t="shared" si="47"/>
        <v/>
      </c>
      <c r="S402" s="30" t="str">
        <f t="shared" si="48"/>
        <v/>
      </c>
      <c r="T402" s="176"/>
      <c r="U402" s="176"/>
      <c r="V402" s="176"/>
    </row>
  </sheetData>
  <mergeCells count="1">
    <mergeCell ref="A1:S1"/>
  </mergeCells>
  <phoneticPr fontId="29" type="noConversion"/>
  <dataValidations count="4">
    <dataValidation type="list" allowBlank="1" showInputMessage="1" showErrorMessage="1" sqref="E3:E1048576" xr:uid="{00000000-0002-0000-0600-000000000000}">
      <formula1>LIST6</formula1>
    </dataValidation>
    <dataValidation type="list" allowBlank="1" showInputMessage="1" showErrorMessage="1" sqref="K3:K1048576" xr:uid="{00000000-0002-0000-0600-000001000000}">
      <formula1>LIST5</formula1>
    </dataValidation>
    <dataValidation type="list" allowBlank="1" showInputMessage="1" showErrorMessage="1" sqref="L3:L1048576" xr:uid="{00000000-0002-0000-0600-000002000000}">
      <formula1>"公账范畴,私账范畴"</formula1>
    </dataValidation>
    <dataValidation type="list" allowBlank="1" showInputMessage="1" showErrorMessage="1" sqref="I3:J1048576" xr:uid="{00000000-0002-0000-0600-000003000000}">
      <formula1>LIST4</formula1>
    </dataValidation>
  </dataValidations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02"/>
  <sheetViews>
    <sheetView workbookViewId="0">
      <selection sqref="A1:O1"/>
    </sheetView>
  </sheetViews>
  <sheetFormatPr defaultColWidth="8.875" defaultRowHeight="16.5" x14ac:dyDescent="0.2"/>
  <cols>
    <col min="1" max="1" width="5.625" style="4" customWidth="1"/>
    <col min="2" max="3" width="10.625" style="4" customWidth="1"/>
    <col min="4" max="4" width="12.75" style="154" customWidth="1"/>
    <col min="5" max="6" width="10.625" style="4" customWidth="1"/>
    <col min="7" max="8" width="10.625" style="174" customWidth="1"/>
    <col min="9" max="15" width="10.625" style="4" customWidth="1"/>
    <col min="16" max="16384" width="8.875" style="5"/>
  </cols>
  <sheetData>
    <row r="1" spans="1:15" ht="36.950000000000003" customHeight="1" x14ac:dyDescent="0.2">
      <c r="A1" s="81" t="s">
        <v>516</v>
      </c>
      <c r="B1" s="82"/>
      <c r="C1" s="82"/>
      <c r="D1" s="82"/>
      <c r="E1" s="82"/>
      <c r="F1" s="82"/>
      <c r="G1" s="83"/>
      <c r="H1" s="83"/>
      <c r="I1" s="82"/>
      <c r="J1" s="82"/>
      <c r="K1" s="82"/>
      <c r="L1" s="82"/>
      <c r="M1" s="82"/>
      <c r="N1" s="82"/>
      <c r="O1" s="82"/>
    </row>
    <row r="2" spans="1:15" s="32" customFormat="1" ht="26.1" customHeight="1" x14ac:dyDescent="0.2">
      <c r="A2" s="17" t="s">
        <v>353</v>
      </c>
      <c r="B2" s="17" t="s">
        <v>494</v>
      </c>
      <c r="C2" s="17" t="s">
        <v>495</v>
      </c>
      <c r="D2" s="18" t="s">
        <v>77</v>
      </c>
      <c r="E2" s="17" t="s">
        <v>517</v>
      </c>
      <c r="F2" s="17" t="s">
        <v>82</v>
      </c>
      <c r="G2" s="19" t="s">
        <v>196</v>
      </c>
      <c r="H2" s="19" t="s">
        <v>198</v>
      </c>
      <c r="I2" s="17" t="s">
        <v>518</v>
      </c>
      <c r="J2" s="17" t="s">
        <v>496</v>
      </c>
      <c r="K2" s="17" t="s">
        <v>497</v>
      </c>
      <c r="L2" s="17" t="s">
        <v>498</v>
      </c>
      <c r="M2" s="17" t="s">
        <v>94</v>
      </c>
      <c r="N2" s="17" t="s">
        <v>499</v>
      </c>
      <c r="O2" s="17" t="s">
        <v>500</v>
      </c>
    </row>
    <row r="3" spans="1:15" ht="20.100000000000001" customHeight="1" x14ac:dyDescent="0.2">
      <c r="A3" s="9">
        <v>1</v>
      </c>
      <c r="B3" s="10">
        <f>IF(D3&lt;&gt;"",YEAR(D3),"")</f>
        <v>2018</v>
      </c>
      <c r="C3" s="10">
        <f>IF(D3&lt;&gt;"",MONTH(D3),"")</f>
        <v>1</v>
      </c>
      <c r="D3" s="11">
        <v>43101</v>
      </c>
      <c r="E3" s="12" t="s">
        <v>370</v>
      </c>
      <c r="F3" s="13" t="s">
        <v>519</v>
      </c>
      <c r="G3" s="20">
        <v>100000</v>
      </c>
      <c r="H3" s="20">
        <v>50000</v>
      </c>
      <c r="I3" s="13"/>
      <c r="J3" s="12" t="s">
        <v>367</v>
      </c>
      <c r="K3" s="12" t="s">
        <v>377</v>
      </c>
      <c r="L3" s="12" t="s">
        <v>408</v>
      </c>
      <c r="M3" s="12" t="s">
        <v>503</v>
      </c>
      <c r="N3" s="13"/>
      <c r="O3" s="13"/>
    </row>
    <row r="4" spans="1:15" ht="20.100000000000001" customHeight="1" x14ac:dyDescent="0.2">
      <c r="A4" s="9">
        <v>2</v>
      </c>
      <c r="B4" s="10" t="str">
        <f t="shared" ref="B4:B67" si="0">IF(D4&lt;&gt;"",YEAR(D4),"")</f>
        <v/>
      </c>
      <c r="C4" s="10" t="str">
        <f t="shared" ref="C4:C67" si="1">IF(D4&lt;&gt;"",MONTH(D4),"")</f>
        <v/>
      </c>
      <c r="D4" s="11"/>
      <c r="E4" s="12"/>
      <c r="F4" s="13"/>
      <c r="G4" s="20"/>
      <c r="H4" s="20"/>
      <c r="I4" s="13"/>
      <c r="J4" s="12"/>
      <c r="K4" s="12"/>
      <c r="L4" s="12"/>
      <c r="M4" s="12"/>
      <c r="N4" s="13"/>
      <c r="O4" s="13"/>
    </row>
    <row r="5" spans="1:15" ht="20.100000000000001" customHeight="1" x14ac:dyDescent="0.2">
      <c r="A5" s="9">
        <v>3</v>
      </c>
      <c r="B5" s="10" t="str">
        <f t="shared" si="0"/>
        <v/>
      </c>
      <c r="C5" s="10" t="str">
        <f t="shared" si="1"/>
        <v/>
      </c>
      <c r="D5" s="11"/>
      <c r="E5" s="12"/>
      <c r="F5" s="13"/>
      <c r="G5" s="20"/>
      <c r="H5" s="20"/>
      <c r="I5" s="13"/>
      <c r="J5" s="12"/>
      <c r="K5" s="12"/>
      <c r="L5" s="12"/>
      <c r="M5" s="12"/>
      <c r="N5" s="13"/>
      <c r="O5" s="13"/>
    </row>
    <row r="6" spans="1:15" ht="20.100000000000001" customHeight="1" x14ac:dyDescent="0.2">
      <c r="A6" s="9">
        <v>4</v>
      </c>
      <c r="B6" s="10" t="str">
        <f t="shared" si="0"/>
        <v/>
      </c>
      <c r="C6" s="10" t="str">
        <f t="shared" si="1"/>
        <v/>
      </c>
      <c r="D6" s="11"/>
      <c r="E6" s="12"/>
      <c r="F6" s="13"/>
      <c r="G6" s="20"/>
      <c r="H6" s="20"/>
      <c r="I6" s="13"/>
      <c r="J6" s="12"/>
      <c r="K6" s="12"/>
      <c r="L6" s="12"/>
      <c r="M6" s="12"/>
      <c r="N6" s="13"/>
      <c r="O6" s="13"/>
    </row>
    <row r="7" spans="1:15" ht="20.100000000000001" customHeight="1" x14ac:dyDescent="0.2">
      <c r="A7" s="9">
        <v>5</v>
      </c>
      <c r="B7" s="10" t="str">
        <f t="shared" si="0"/>
        <v/>
      </c>
      <c r="C7" s="10" t="str">
        <f t="shared" si="1"/>
        <v/>
      </c>
      <c r="D7" s="11"/>
      <c r="E7" s="12"/>
      <c r="F7" s="13"/>
      <c r="G7" s="20"/>
      <c r="H7" s="20"/>
      <c r="I7" s="13"/>
      <c r="J7" s="12"/>
      <c r="K7" s="12"/>
      <c r="L7" s="12"/>
      <c r="M7" s="12"/>
      <c r="N7" s="13"/>
      <c r="O7" s="13"/>
    </row>
    <row r="8" spans="1:15" ht="20.100000000000001" customHeight="1" x14ac:dyDescent="0.2">
      <c r="A8" s="9">
        <v>6</v>
      </c>
      <c r="B8" s="10" t="str">
        <f t="shared" si="0"/>
        <v/>
      </c>
      <c r="C8" s="10" t="str">
        <f t="shared" si="1"/>
        <v/>
      </c>
      <c r="D8" s="11"/>
      <c r="E8" s="12"/>
      <c r="F8" s="13"/>
      <c r="G8" s="20"/>
      <c r="H8" s="20"/>
      <c r="I8" s="13"/>
      <c r="J8" s="12"/>
      <c r="K8" s="12"/>
      <c r="L8" s="12"/>
      <c r="M8" s="12"/>
      <c r="N8" s="13"/>
      <c r="O8" s="13"/>
    </row>
    <row r="9" spans="1:15" ht="20.100000000000001" customHeight="1" x14ac:dyDescent="0.2">
      <c r="A9" s="9">
        <v>7</v>
      </c>
      <c r="B9" s="10" t="str">
        <f t="shared" si="0"/>
        <v/>
      </c>
      <c r="C9" s="10" t="str">
        <f t="shared" si="1"/>
        <v/>
      </c>
      <c r="D9" s="11"/>
      <c r="E9" s="12"/>
      <c r="F9" s="13"/>
      <c r="G9" s="20"/>
      <c r="H9" s="20"/>
      <c r="I9" s="13"/>
      <c r="J9" s="12"/>
      <c r="K9" s="12"/>
      <c r="L9" s="12"/>
      <c r="M9" s="12"/>
      <c r="N9" s="13"/>
      <c r="O9" s="13"/>
    </row>
    <row r="10" spans="1:15" ht="20.100000000000001" customHeight="1" x14ac:dyDescent="0.2">
      <c r="A10" s="9">
        <v>8</v>
      </c>
      <c r="B10" s="10" t="str">
        <f t="shared" si="0"/>
        <v/>
      </c>
      <c r="C10" s="10" t="str">
        <f t="shared" si="1"/>
        <v/>
      </c>
      <c r="D10" s="11"/>
      <c r="E10" s="12"/>
      <c r="F10" s="13"/>
      <c r="G10" s="20"/>
      <c r="H10" s="20"/>
      <c r="I10" s="13"/>
      <c r="J10" s="12"/>
      <c r="K10" s="12"/>
      <c r="L10" s="12"/>
      <c r="M10" s="12"/>
      <c r="N10" s="13"/>
      <c r="O10" s="13"/>
    </row>
    <row r="11" spans="1:15" ht="20.100000000000001" customHeight="1" x14ac:dyDescent="0.2">
      <c r="A11" s="9">
        <v>9</v>
      </c>
      <c r="B11" s="10" t="str">
        <f t="shared" si="0"/>
        <v/>
      </c>
      <c r="C11" s="10" t="str">
        <f t="shared" si="1"/>
        <v/>
      </c>
      <c r="D11" s="11"/>
      <c r="E11" s="12"/>
      <c r="F11" s="13"/>
      <c r="G11" s="20"/>
      <c r="H11" s="20"/>
      <c r="I11" s="13"/>
      <c r="J11" s="12"/>
      <c r="K11" s="12"/>
      <c r="L11" s="12"/>
      <c r="M11" s="12"/>
      <c r="N11" s="13"/>
      <c r="O11" s="13"/>
    </row>
    <row r="12" spans="1:15" ht="20.100000000000001" customHeight="1" x14ac:dyDescent="0.2">
      <c r="A12" s="9">
        <v>10</v>
      </c>
      <c r="B12" s="10" t="str">
        <f t="shared" si="0"/>
        <v/>
      </c>
      <c r="C12" s="10" t="str">
        <f t="shared" si="1"/>
        <v/>
      </c>
      <c r="D12" s="11"/>
      <c r="E12" s="12"/>
      <c r="F12" s="13"/>
      <c r="G12" s="20"/>
      <c r="H12" s="20"/>
      <c r="I12" s="13"/>
      <c r="J12" s="12"/>
      <c r="K12" s="12"/>
      <c r="L12" s="12"/>
      <c r="M12" s="12"/>
      <c r="N12" s="13"/>
      <c r="O12" s="13"/>
    </row>
    <row r="13" spans="1:15" ht="20.100000000000001" customHeight="1" x14ac:dyDescent="0.2">
      <c r="A13" s="9">
        <v>11</v>
      </c>
      <c r="B13" s="10" t="str">
        <f t="shared" si="0"/>
        <v/>
      </c>
      <c r="C13" s="10" t="str">
        <f t="shared" si="1"/>
        <v/>
      </c>
      <c r="D13" s="11"/>
      <c r="E13" s="12"/>
      <c r="F13" s="13"/>
      <c r="G13" s="20"/>
      <c r="H13" s="20"/>
      <c r="I13" s="13"/>
      <c r="J13" s="12"/>
      <c r="K13" s="12"/>
      <c r="L13" s="12"/>
      <c r="M13" s="12"/>
      <c r="N13" s="13"/>
      <c r="O13" s="13"/>
    </row>
    <row r="14" spans="1:15" ht="20.100000000000001" customHeight="1" x14ac:dyDescent="0.2">
      <c r="A14" s="9">
        <v>12</v>
      </c>
      <c r="B14" s="10" t="str">
        <f t="shared" si="0"/>
        <v/>
      </c>
      <c r="C14" s="10" t="str">
        <f t="shared" si="1"/>
        <v/>
      </c>
      <c r="D14" s="11"/>
      <c r="E14" s="12"/>
      <c r="F14" s="13"/>
      <c r="G14" s="20"/>
      <c r="H14" s="20"/>
      <c r="I14" s="13"/>
      <c r="J14" s="12"/>
      <c r="K14" s="12"/>
      <c r="L14" s="12"/>
      <c r="M14" s="12"/>
      <c r="N14" s="13"/>
      <c r="O14" s="13"/>
    </row>
    <row r="15" spans="1:15" ht="20.100000000000001" customHeight="1" x14ac:dyDescent="0.2">
      <c r="A15" s="9">
        <v>13</v>
      </c>
      <c r="B15" s="10" t="str">
        <f t="shared" si="0"/>
        <v/>
      </c>
      <c r="C15" s="10" t="str">
        <f t="shared" si="1"/>
        <v/>
      </c>
      <c r="D15" s="11"/>
      <c r="E15" s="12"/>
      <c r="F15" s="13"/>
      <c r="G15" s="20"/>
      <c r="H15" s="20"/>
      <c r="I15" s="13"/>
      <c r="J15" s="12"/>
      <c r="K15" s="12"/>
      <c r="L15" s="12"/>
      <c r="M15" s="12"/>
      <c r="N15" s="13"/>
      <c r="O15" s="13"/>
    </row>
    <row r="16" spans="1:15" ht="20.100000000000001" customHeight="1" x14ac:dyDescent="0.2">
      <c r="A16" s="9">
        <v>14</v>
      </c>
      <c r="B16" s="10" t="str">
        <f t="shared" si="0"/>
        <v/>
      </c>
      <c r="C16" s="10" t="str">
        <f t="shared" si="1"/>
        <v/>
      </c>
      <c r="D16" s="11"/>
      <c r="E16" s="12"/>
      <c r="F16" s="13"/>
      <c r="G16" s="20"/>
      <c r="H16" s="20"/>
      <c r="I16" s="13"/>
      <c r="J16" s="12"/>
      <c r="K16" s="12"/>
      <c r="L16" s="12"/>
      <c r="M16" s="12"/>
      <c r="N16" s="13"/>
      <c r="O16" s="13"/>
    </row>
    <row r="17" spans="1:15" ht="20.100000000000001" customHeight="1" x14ac:dyDescent="0.2">
      <c r="A17" s="9">
        <v>15</v>
      </c>
      <c r="B17" s="10" t="str">
        <f t="shared" si="0"/>
        <v/>
      </c>
      <c r="C17" s="10" t="str">
        <f t="shared" si="1"/>
        <v/>
      </c>
      <c r="D17" s="11"/>
      <c r="E17" s="12"/>
      <c r="F17" s="13"/>
      <c r="G17" s="20"/>
      <c r="H17" s="20"/>
      <c r="I17" s="13"/>
      <c r="J17" s="12"/>
      <c r="K17" s="12"/>
      <c r="L17" s="12"/>
      <c r="M17" s="12"/>
      <c r="N17" s="13"/>
      <c r="O17" s="13"/>
    </row>
    <row r="18" spans="1:15" ht="20.100000000000001" customHeight="1" x14ac:dyDescent="0.2">
      <c r="A18" s="9">
        <v>16</v>
      </c>
      <c r="B18" s="10" t="str">
        <f t="shared" si="0"/>
        <v/>
      </c>
      <c r="C18" s="10" t="str">
        <f t="shared" si="1"/>
        <v/>
      </c>
      <c r="D18" s="11"/>
      <c r="E18" s="12"/>
      <c r="F18" s="13"/>
      <c r="G18" s="20"/>
      <c r="H18" s="20"/>
      <c r="I18" s="13"/>
      <c r="J18" s="12"/>
      <c r="K18" s="12"/>
      <c r="L18" s="12"/>
      <c r="M18" s="12"/>
      <c r="N18" s="13"/>
      <c r="O18" s="13"/>
    </row>
    <row r="19" spans="1:15" ht="20.100000000000001" customHeight="1" x14ac:dyDescent="0.2">
      <c r="A19" s="9">
        <v>17</v>
      </c>
      <c r="B19" s="10" t="str">
        <f t="shared" si="0"/>
        <v/>
      </c>
      <c r="C19" s="10" t="str">
        <f t="shared" si="1"/>
        <v/>
      </c>
      <c r="D19" s="11"/>
      <c r="E19" s="12"/>
      <c r="F19" s="13"/>
      <c r="G19" s="20"/>
      <c r="H19" s="20"/>
      <c r="I19" s="13"/>
      <c r="J19" s="12"/>
      <c r="K19" s="12"/>
      <c r="L19" s="12"/>
      <c r="M19" s="12"/>
      <c r="N19" s="13"/>
      <c r="O19" s="13"/>
    </row>
    <row r="20" spans="1:15" ht="20.100000000000001" customHeight="1" x14ac:dyDescent="0.2">
      <c r="A20" s="9">
        <v>18</v>
      </c>
      <c r="B20" s="10" t="str">
        <f t="shared" si="0"/>
        <v/>
      </c>
      <c r="C20" s="10" t="str">
        <f t="shared" si="1"/>
        <v/>
      </c>
      <c r="D20" s="11"/>
      <c r="E20" s="12"/>
      <c r="F20" s="13"/>
      <c r="G20" s="20"/>
      <c r="H20" s="20"/>
      <c r="I20" s="13"/>
      <c r="J20" s="12"/>
      <c r="K20" s="12"/>
      <c r="L20" s="12"/>
      <c r="M20" s="12"/>
      <c r="N20" s="13"/>
      <c r="O20" s="13"/>
    </row>
    <row r="21" spans="1:15" ht="20.100000000000001" customHeight="1" x14ac:dyDescent="0.2">
      <c r="A21" s="9">
        <v>19</v>
      </c>
      <c r="B21" s="10" t="str">
        <f t="shared" si="0"/>
        <v/>
      </c>
      <c r="C21" s="10" t="str">
        <f t="shared" si="1"/>
        <v/>
      </c>
      <c r="D21" s="11"/>
      <c r="E21" s="12"/>
      <c r="F21" s="13"/>
      <c r="G21" s="20"/>
      <c r="H21" s="20"/>
      <c r="I21" s="13"/>
      <c r="J21" s="12"/>
      <c r="K21" s="12"/>
      <c r="L21" s="12"/>
      <c r="M21" s="12"/>
      <c r="N21" s="13"/>
      <c r="O21" s="13"/>
    </row>
    <row r="22" spans="1:15" ht="20.100000000000001" customHeight="1" x14ac:dyDescent="0.2">
      <c r="A22" s="9">
        <v>20</v>
      </c>
      <c r="B22" s="10" t="str">
        <f t="shared" si="0"/>
        <v/>
      </c>
      <c r="C22" s="10" t="str">
        <f t="shared" si="1"/>
        <v/>
      </c>
      <c r="D22" s="11"/>
      <c r="E22" s="12"/>
      <c r="F22" s="13"/>
      <c r="G22" s="20"/>
      <c r="H22" s="20"/>
      <c r="I22" s="13"/>
      <c r="J22" s="12"/>
      <c r="K22" s="12"/>
      <c r="L22" s="12"/>
      <c r="M22" s="12"/>
      <c r="N22" s="13"/>
      <c r="O22" s="13"/>
    </row>
    <row r="23" spans="1:15" ht="20.100000000000001" customHeight="1" x14ac:dyDescent="0.2">
      <c r="A23" s="9">
        <v>21</v>
      </c>
      <c r="B23" s="10" t="str">
        <f t="shared" si="0"/>
        <v/>
      </c>
      <c r="C23" s="10" t="str">
        <f t="shared" si="1"/>
        <v/>
      </c>
      <c r="D23" s="11"/>
      <c r="E23" s="12"/>
      <c r="F23" s="13"/>
      <c r="G23" s="20"/>
      <c r="H23" s="20"/>
      <c r="I23" s="13"/>
      <c r="J23" s="12"/>
      <c r="K23" s="12"/>
      <c r="L23" s="12"/>
      <c r="M23" s="12"/>
      <c r="N23" s="13"/>
      <c r="O23" s="13"/>
    </row>
    <row r="24" spans="1:15" ht="20.100000000000001" customHeight="1" x14ac:dyDescent="0.2">
      <c r="A24" s="9">
        <v>22</v>
      </c>
      <c r="B24" s="10" t="str">
        <f t="shared" si="0"/>
        <v/>
      </c>
      <c r="C24" s="10" t="str">
        <f t="shared" si="1"/>
        <v/>
      </c>
      <c r="D24" s="11"/>
      <c r="E24" s="12"/>
      <c r="F24" s="13"/>
      <c r="G24" s="20"/>
      <c r="H24" s="20"/>
      <c r="I24" s="13"/>
      <c r="J24" s="12"/>
      <c r="K24" s="12"/>
      <c r="L24" s="12"/>
      <c r="M24" s="12"/>
      <c r="N24" s="13"/>
      <c r="O24" s="13"/>
    </row>
    <row r="25" spans="1:15" ht="20.100000000000001" customHeight="1" x14ac:dyDescent="0.2">
      <c r="A25" s="9">
        <v>23</v>
      </c>
      <c r="B25" s="10" t="str">
        <f t="shared" si="0"/>
        <v/>
      </c>
      <c r="C25" s="10" t="str">
        <f t="shared" si="1"/>
        <v/>
      </c>
      <c r="D25" s="11"/>
      <c r="E25" s="12"/>
      <c r="F25" s="13"/>
      <c r="G25" s="20"/>
      <c r="H25" s="20"/>
      <c r="I25" s="13"/>
      <c r="J25" s="12"/>
      <c r="K25" s="12"/>
      <c r="L25" s="12"/>
      <c r="M25" s="12"/>
      <c r="N25" s="13"/>
      <c r="O25" s="13"/>
    </row>
    <row r="26" spans="1:15" ht="20.100000000000001" customHeight="1" x14ac:dyDescent="0.2">
      <c r="A26" s="9">
        <v>24</v>
      </c>
      <c r="B26" s="10" t="str">
        <f t="shared" si="0"/>
        <v/>
      </c>
      <c r="C26" s="10" t="str">
        <f t="shared" si="1"/>
        <v/>
      </c>
      <c r="D26" s="11"/>
      <c r="E26" s="12"/>
      <c r="F26" s="13"/>
      <c r="G26" s="20"/>
      <c r="H26" s="20"/>
      <c r="I26" s="13"/>
      <c r="J26" s="12"/>
      <c r="K26" s="12"/>
      <c r="L26" s="12"/>
      <c r="M26" s="12"/>
      <c r="N26" s="13"/>
      <c r="O26" s="13"/>
    </row>
    <row r="27" spans="1:15" ht="20.100000000000001" customHeight="1" x14ac:dyDescent="0.2">
      <c r="A27" s="9">
        <v>25</v>
      </c>
      <c r="B27" s="10" t="str">
        <f t="shared" si="0"/>
        <v/>
      </c>
      <c r="C27" s="10" t="str">
        <f t="shared" si="1"/>
        <v/>
      </c>
      <c r="D27" s="11"/>
      <c r="E27" s="12"/>
      <c r="F27" s="13"/>
      <c r="G27" s="20"/>
      <c r="H27" s="20"/>
      <c r="I27" s="13"/>
      <c r="J27" s="12"/>
      <c r="K27" s="12"/>
      <c r="L27" s="12"/>
      <c r="M27" s="12"/>
      <c r="N27" s="13"/>
      <c r="O27" s="13"/>
    </row>
    <row r="28" spans="1:15" ht="20.100000000000001" customHeight="1" x14ac:dyDescent="0.2">
      <c r="A28" s="9">
        <v>26</v>
      </c>
      <c r="B28" s="10" t="str">
        <f t="shared" si="0"/>
        <v/>
      </c>
      <c r="C28" s="10" t="str">
        <f t="shared" si="1"/>
        <v/>
      </c>
      <c r="D28" s="11"/>
      <c r="E28" s="12"/>
      <c r="F28" s="13"/>
      <c r="G28" s="20"/>
      <c r="H28" s="20"/>
      <c r="I28" s="13"/>
      <c r="J28" s="12"/>
      <c r="K28" s="12"/>
      <c r="L28" s="12"/>
      <c r="M28" s="12"/>
      <c r="N28" s="13"/>
      <c r="O28" s="13"/>
    </row>
    <row r="29" spans="1:15" ht="20.100000000000001" customHeight="1" x14ac:dyDescent="0.2">
      <c r="A29" s="9">
        <v>27</v>
      </c>
      <c r="B29" s="10" t="str">
        <f t="shared" si="0"/>
        <v/>
      </c>
      <c r="C29" s="10" t="str">
        <f t="shared" si="1"/>
        <v/>
      </c>
      <c r="D29" s="11"/>
      <c r="E29" s="12"/>
      <c r="F29" s="13"/>
      <c r="G29" s="20"/>
      <c r="H29" s="20"/>
      <c r="I29" s="13"/>
      <c r="J29" s="12"/>
      <c r="K29" s="12"/>
      <c r="L29" s="12"/>
      <c r="M29" s="12"/>
      <c r="N29" s="13"/>
      <c r="O29" s="13"/>
    </row>
    <row r="30" spans="1:15" ht="20.100000000000001" customHeight="1" x14ac:dyDescent="0.2">
      <c r="A30" s="9">
        <v>28</v>
      </c>
      <c r="B30" s="10" t="str">
        <f t="shared" si="0"/>
        <v/>
      </c>
      <c r="C30" s="10" t="str">
        <f t="shared" si="1"/>
        <v/>
      </c>
      <c r="D30" s="11"/>
      <c r="E30" s="12"/>
      <c r="F30" s="13"/>
      <c r="G30" s="20"/>
      <c r="H30" s="20"/>
      <c r="I30" s="13"/>
      <c r="J30" s="12"/>
      <c r="K30" s="12"/>
      <c r="L30" s="12"/>
      <c r="M30" s="12"/>
      <c r="N30" s="13"/>
      <c r="O30" s="13"/>
    </row>
    <row r="31" spans="1:15" ht="20.100000000000001" customHeight="1" x14ac:dyDescent="0.2">
      <c r="A31" s="9">
        <v>29</v>
      </c>
      <c r="B31" s="10" t="str">
        <f t="shared" si="0"/>
        <v/>
      </c>
      <c r="C31" s="10" t="str">
        <f t="shared" si="1"/>
        <v/>
      </c>
      <c r="D31" s="11"/>
      <c r="E31" s="12"/>
      <c r="F31" s="13"/>
      <c r="G31" s="20"/>
      <c r="H31" s="20"/>
      <c r="I31" s="13"/>
      <c r="J31" s="12"/>
      <c r="K31" s="12"/>
      <c r="L31" s="12"/>
      <c r="M31" s="12"/>
      <c r="N31" s="13"/>
      <c r="O31" s="13"/>
    </row>
    <row r="32" spans="1:15" ht="20.100000000000001" customHeight="1" x14ac:dyDescent="0.2">
      <c r="A32" s="9">
        <v>30</v>
      </c>
      <c r="B32" s="10" t="str">
        <f t="shared" si="0"/>
        <v/>
      </c>
      <c r="C32" s="10" t="str">
        <f t="shared" si="1"/>
        <v/>
      </c>
      <c r="D32" s="11"/>
      <c r="E32" s="12"/>
      <c r="F32" s="13"/>
      <c r="G32" s="20"/>
      <c r="H32" s="20"/>
      <c r="I32" s="13"/>
      <c r="J32" s="12"/>
      <c r="K32" s="12"/>
      <c r="L32" s="12"/>
      <c r="M32" s="12"/>
      <c r="N32" s="13"/>
      <c r="O32" s="13"/>
    </row>
    <row r="33" spans="1:15" ht="20.100000000000001" customHeight="1" x14ac:dyDescent="0.2">
      <c r="A33" s="9">
        <v>31</v>
      </c>
      <c r="B33" s="10" t="str">
        <f t="shared" si="0"/>
        <v/>
      </c>
      <c r="C33" s="10" t="str">
        <f t="shared" si="1"/>
        <v/>
      </c>
      <c r="D33" s="11"/>
      <c r="E33" s="12"/>
      <c r="F33" s="13"/>
      <c r="G33" s="20"/>
      <c r="H33" s="20"/>
      <c r="I33" s="13"/>
      <c r="J33" s="12"/>
      <c r="K33" s="12"/>
      <c r="L33" s="12"/>
      <c r="M33" s="12"/>
      <c r="N33" s="13"/>
      <c r="O33" s="13"/>
    </row>
    <row r="34" spans="1:15" ht="20.100000000000001" customHeight="1" x14ac:dyDescent="0.2">
      <c r="A34" s="9">
        <v>32</v>
      </c>
      <c r="B34" s="10" t="str">
        <f t="shared" si="0"/>
        <v/>
      </c>
      <c r="C34" s="10" t="str">
        <f t="shared" si="1"/>
        <v/>
      </c>
      <c r="D34" s="11"/>
      <c r="E34" s="12"/>
      <c r="F34" s="13"/>
      <c r="G34" s="20"/>
      <c r="H34" s="20"/>
      <c r="I34" s="13"/>
      <c r="J34" s="12"/>
      <c r="K34" s="12"/>
      <c r="L34" s="12"/>
      <c r="M34" s="12"/>
      <c r="N34" s="13"/>
      <c r="O34" s="13"/>
    </row>
    <row r="35" spans="1:15" ht="20.100000000000001" customHeight="1" x14ac:dyDescent="0.2">
      <c r="A35" s="9">
        <v>33</v>
      </c>
      <c r="B35" s="10" t="str">
        <f t="shared" si="0"/>
        <v/>
      </c>
      <c r="C35" s="10" t="str">
        <f t="shared" si="1"/>
        <v/>
      </c>
      <c r="D35" s="11"/>
      <c r="E35" s="12"/>
      <c r="F35" s="13"/>
      <c r="G35" s="20"/>
      <c r="H35" s="20"/>
      <c r="I35" s="13"/>
      <c r="J35" s="12"/>
      <c r="K35" s="12"/>
      <c r="L35" s="12"/>
      <c r="M35" s="12"/>
      <c r="N35" s="13"/>
      <c r="O35" s="13"/>
    </row>
    <row r="36" spans="1:15" ht="20.100000000000001" customHeight="1" x14ac:dyDescent="0.2">
      <c r="A36" s="9">
        <v>34</v>
      </c>
      <c r="B36" s="10" t="str">
        <f t="shared" si="0"/>
        <v/>
      </c>
      <c r="C36" s="10" t="str">
        <f t="shared" si="1"/>
        <v/>
      </c>
      <c r="D36" s="11"/>
      <c r="E36" s="12"/>
      <c r="F36" s="13"/>
      <c r="G36" s="20"/>
      <c r="H36" s="20"/>
      <c r="I36" s="13"/>
      <c r="J36" s="12"/>
      <c r="K36" s="12"/>
      <c r="L36" s="12"/>
      <c r="M36" s="12"/>
      <c r="N36" s="13"/>
      <c r="O36" s="13"/>
    </row>
    <row r="37" spans="1:15" ht="20.100000000000001" customHeight="1" x14ac:dyDescent="0.2">
      <c r="A37" s="9">
        <v>35</v>
      </c>
      <c r="B37" s="10" t="str">
        <f t="shared" si="0"/>
        <v/>
      </c>
      <c r="C37" s="10" t="str">
        <f t="shared" si="1"/>
        <v/>
      </c>
      <c r="D37" s="11"/>
      <c r="E37" s="12"/>
      <c r="F37" s="13"/>
      <c r="G37" s="20"/>
      <c r="H37" s="20"/>
      <c r="I37" s="13"/>
      <c r="J37" s="12"/>
      <c r="K37" s="12"/>
      <c r="L37" s="12"/>
      <c r="M37" s="12"/>
      <c r="N37" s="13"/>
      <c r="O37" s="13"/>
    </row>
    <row r="38" spans="1:15" ht="20.100000000000001" customHeight="1" x14ac:dyDescent="0.2">
      <c r="A38" s="9">
        <v>36</v>
      </c>
      <c r="B38" s="10" t="str">
        <f t="shared" si="0"/>
        <v/>
      </c>
      <c r="C38" s="10" t="str">
        <f t="shared" si="1"/>
        <v/>
      </c>
      <c r="D38" s="11"/>
      <c r="E38" s="12"/>
      <c r="F38" s="13"/>
      <c r="G38" s="20"/>
      <c r="H38" s="20"/>
      <c r="I38" s="13"/>
      <c r="J38" s="12"/>
      <c r="K38" s="12"/>
      <c r="L38" s="12"/>
      <c r="M38" s="12"/>
      <c r="N38" s="13"/>
      <c r="O38" s="13"/>
    </row>
    <row r="39" spans="1:15" ht="20.100000000000001" customHeight="1" x14ac:dyDescent="0.2">
      <c r="A39" s="9">
        <v>37</v>
      </c>
      <c r="B39" s="10" t="str">
        <f t="shared" si="0"/>
        <v/>
      </c>
      <c r="C39" s="10" t="str">
        <f t="shared" si="1"/>
        <v/>
      </c>
      <c r="D39" s="11"/>
      <c r="E39" s="12"/>
      <c r="F39" s="13"/>
      <c r="G39" s="20"/>
      <c r="H39" s="20"/>
      <c r="I39" s="13"/>
      <c r="J39" s="12"/>
      <c r="K39" s="12"/>
      <c r="L39" s="12"/>
      <c r="M39" s="12"/>
      <c r="N39" s="13"/>
      <c r="O39" s="13"/>
    </row>
    <row r="40" spans="1:15" ht="20.100000000000001" customHeight="1" x14ac:dyDescent="0.2">
      <c r="A40" s="9">
        <v>38</v>
      </c>
      <c r="B40" s="10" t="str">
        <f t="shared" si="0"/>
        <v/>
      </c>
      <c r="C40" s="10" t="str">
        <f t="shared" si="1"/>
        <v/>
      </c>
      <c r="D40" s="11"/>
      <c r="E40" s="12"/>
      <c r="F40" s="13"/>
      <c r="G40" s="20"/>
      <c r="H40" s="20"/>
      <c r="I40" s="13"/>
      <c r="J40" s="12"/>
      <c r="K40" s="12"/>
      <c r="L40" s="12"/>
      <c r="M40" s="12"/>
      <c r="N40" s="13"/>
      <c r="O40" s="13"/>
    </row>
    <row r="41" spans="1:15" ht="20.100000000000001" customHeight="1" x14ac:dyDescent="0.2">
      <c r="A41" s="9">
        <v>39</v>
      </c>
      <c r="B41" s="10" t="str">
        <f t="shared" si="0"/>
        <v/>
      </c>
      <c r="C41" s="10" t="str">
        <f t="shared" si="1"/>
        <v/>
      </c>
      <c r="D41" s="11"/>
      <c r="E41" s="12"/>
      <c r="F41" s="13"/>
      <c r="G41" s="20"/>
      <c r="H41" s="20"/>
      <c r="I41" s="13"/>
      <c r="J41" s="12"/>
      <c r="K41" s="12"/>
      <c r="L41" s="12"/>
      <c r="M41" s="12"/>
      <c r="N41" s="13"/>
      <c r="O41" s="13"/>
    </row>
    <row r="42" spans="1:15" ht="20.100000000000001" customHeight="1" x14ac:dyDescent="0.2">
      <c r="A42" s="9">
        <v>40</v>
      </c>
      <c r="B42" s="10" t="str">
        <f t="shared" si="0"/>
        <v/>
      </c>
      <c r="C42" s="10" t="str">
        <f t="shared" si="1"/>
        <v/>
      </c>
      <c r="D42" s="11"/>
      <c r="E42" s="12"/>
      <c r="F42" s="13"/>
      <c r="G42" s="20"/>
      <c r="H42" s="20"/>
      <c r="I42" s="13"/>
      <c r="J42" s="12"/>
      <c r="K42" s="12"/>
      <c r="L42" s="12"/>
      <c r="M42" s="12"/>
      <c r="N42" s="13"/>
      <c r="O42" s="13"/>
    </row>
    <row r="43" spans="1:15" ht="20.100000000000001" customHeight="1" x14ac:dyDescent="0.2">
      <c r="A43" s="9">
        <v>41</v>
      </c>
      <c r="B43" s="10" t="str">
        <f t="shared" si="0"/>
        <v/>
      </c>
      <c r="C43" s="10" t="str">
        <f t="shared" si="1"/>
        <v/>
      </c>
      <c r="D43" s="11"/>
      <c r="E43" s="12"/>
      <c r="F43" s="13"/>
      <c r="G43" s="20"/>
      <c r="H43" s="20"/>
      <c r="I43" s="13"/>
      <c r="J43" s="12"/>
      <c r="K43" s="12"/>
      <c r="L43" s="12"/>
      <c r="M43" s="12"/>
      <c r="N43" s="13"/>
      <c r="O43" s="13"/>
    </row>
    <row r="44" spans="1:15" ht="20.100000000000001" customHeight="1" x14ac:dyDescent="0.2">
      <c r="A44" s="9">
        <v>42</v>
      </c>
      <c r="B44" s="10" t="str">
        <f t="shared" si="0"/>
        <v/>
      </c>
      <c r="C44" s="10" t="str">
        <f t="shared" si="1"/>
        <v/>
      </c>
      <c r="D44" s="11"/>
      <c r="E44" s="12"/>
      <c r="F44" s="13"/>
      <c r="G44" s="20"/>
      <c r="H44" s="20"/>
      <c r="I44" s="13"/>
      <c r="J44" s="12"/>
      <c r="K44" s="12"/>
      <c r="L44" s="12"/>
      <c r="M44" s="12"/>
      <c r="N44" s="13"/>
      <c r="O44" s="13"/>
    </row>
    <row r="45" spans="1:15" ht="20.100000000000001" customHeight="1" x14ac:dyDescent="0.2">
      <c r="A45" s="9">
        <v>43</v>
      </c>
      <c r="B45" s="10" t="str">
        <f t="shared" si="0"/>
        <v/>
      </c>
      <c r="C45" s="10" t="str">
        <f t="shared" si="1"/>
        <v/>
      </c>
      <c r="D45" s="11"/>
      <c r="E45" s="12"/>
      <c r="F45" s="13"/>
      <c r="G45" s="20"/>
      <c r="H45" s="20"/>
      <c r="I45" s="13"/>
      <c r="J45" s="12"/>
      <c r="K45" s="12"/>
      <c r="L45" s="12"/>
      <c r="M45" s="12"/>
      <c r="N45" s="13"/>
      <c r="O45" s="13"/>
    </row>
    <row r="46" spans="1:15" ht="20.100000000000001" customHeight="1" x14ac:dyDescent="0.2">
      <c r="A46" s="9">
        <v>44</v>
      </c>
      <c r="B46" s="10" t="str">
        <f t="shared" si="0"/>
        <v/>
      </c>
      <c r="C46" s="10" t="str">
        <f t="shared" si="1"/>
        <v/>
      </c>
      <c r="D46" s="11"/>
      <c r="E46" s="12"/>
      <c r="F46" s="13"/>
      <c r="G46" s="20"/>
      <c r="H46" s="20"/>
      <c r="I46" s="13"/>
      <c r="J46" s="12"/>
      <c r="K46" s="12"/>
      <c r="L46" s="12"/>
      <c r="M46" s="12"/>
      <c r="N46" s="13"/>
      <c r="O46" s="13"/>
    </row>
    <row r="47" spans="1:15" ht="20.100000000000001" customHeight="1" x14ac:dyDescent="0.2">
      <c r="A47" s="9">
        <v>45</v>
      </c>
      <c r="B47" s="10" t="str">
        <f t="shared" si="0"/>
        <v/>
      </c>
      <c r="C47" s="10" t="str">
        <f t="shared" si="1"/>
        <v/>
      </c>
      <c r="D47" s="11"/>
      <c r="E47" s="12"/>
      <c r="F47" s="13"/>
      <c r="G47" s="20"/>
      <c r="H47" s="20"/>
      <c r="I47" s="13"/>
      <c r="J47" s="12"/>
      <c r="K47" s="12"/>
      <c r="L47" s="12"/>
      <c r="M47" s="12"/>
      <c r="N47" s="13"/>
      <c r="O47" s="13"/>
    </row>
    <row r="48" spans="1:15" ht="20.100000000000001" customHeight="1" x14ac:dyDescent="0.2">
      <c r="A48" s="9">
        <v>46</v>
      </c>
      <c r="B48" s="10" t="str">
        <f t="shared" si="0"/>
        <v/>
      </c>
      <c r="C48" s="10" t="str">
        <f t="shared" si="1"/>
        <v/>
      </c>
      <c r="D48" s="11"/>
      <c r="E48" s="12"/>
      <c r="F48" s="13"/>
      <c r="G48" s="20"/>
      <c r="H48" s="20"/>
      <c r="I48" s="13"/>
      <c r="J48" s="12"/>
      <c r="K48" s="12"/>
      <c r="L48" s="12"/>
      <c r="M48" s="12"/>
      <c r="N48" s="13"/>
      <c r="O48" s="13"/>
    </row>
    <row r="49" spans="1:15" ht="20.100000000000001" customHeight="1" x14ac:dyDescent="0.2">
      <c r="A49" s="9">
        <v>47</v>
      </c>
      <c r="B49" s="10" t="str">
        <f t="shared" si="0"/>
        <v/>
      </c>
      <c r="C49" s="10" t="str">
        <f t="shared" si="1"/>
        <v/>
      </c>
      <c r="D49" s="11"/>
      <c r="E49" s="12"/>
      <c r="F49" s="13"/>
      <c r="G49" s="20"/>
      <c r="H49" s="20"/>
      <c r="I49" s="13"/>
      <c r="J49" s="12"/>
      <c r="K49" s="12"/>
      <c r="L49" s="12"/>
      <c r="M49" s="12"/>
      <c r="N49" s="13"/>
      <c r="O49" s="13"/>
    </row>
    <row r="50" spans="1:15" ht="20.100000000000001" customHeight="1" x14ac:dyDescent="0.2">
      <c r="A50" s="9">
        <v>48</v>
      </c>
      <c r="B50" s="10" t="str">
        <f t="shared" si="0"/>
        <v/>
      </c>
      <c r="C50" s="10" t="str">
        <f t="shared" si="1"/>
        <v/>
      </c>
      <c r="D50" s="11"/>
      <c r="E50" s="12"/>
      <c r="F50" s="13"/>
      <c r="G50" s="20"/>
      <c r="H50" s="20"/>
      <c r="I50" s="13"/>
      <c r="J50" s="12"/>
      <c r="K50" s="12"/>
      <c r="L50" s="12"/>
      <c r="M50" s="12"/>
      <c r="N50" s="13"/>
      <c r="O50" s="13"/>
    </row>
    <row r="51" spans="1:15" ht="20.100000000000001" customHeight="1" x14ac:dyDescent="0.2">
      <c r="A51" s="9">
        <v>49</v>
      </c>
      <c r="B51" s="10" t="str">
        <f t="shared" si="0"/>
        <v/>
      </c>
      <c r="C51" s="10" t="str">
        <f t="shared" si="1"/>
        <v/>
      </c>
      <c r="D51" s="11"/>
      <c r="E51" s="12"/>
      <c r="F51" s="13"/>
      <c r="G51" s="20"/>
      <c r="H51" s="20"/>
      <c r="I51" s="13"/>
      <c r="J51" s="12"/>
      <c r="K51" s="12"/>
      <c r="L51" s="12"/>
      <c r="M51" s="12"/>
      <c r="N51" s="13"/>
      <c r="O51" s="13"/>
    </row>
    <row r="52" spans="1:15" ht="20.100000000000001" customHeight="1" x14ac:dyDescent="0.2">
      <c r="A52" s="9">
        <v>50</v>
      </c>
      <c r="B52" s="10" t="str">
        <f t="shared" si="0"/>
        <v/>
      </c>
      <c r="C52" s="10" t="str">
        <f t="shared" si="1"/>
        <v/>
      </c>
      <c r="D52" s="11"/>
      <c r="E52" s="12"/>
      <c r="F52" s="13"/>
      <c r="G52" s="20"/>
      <c r="H52" s="20"/>
      <c r="I52" s="13"/>
      <c r="J52" s="12"/>
      <c r="K52" s="12"/>
      <c r="L52" s="12"/>
      <c r="M52" s="12"/>
      <c r="N52" s="13"/>
      <c r="O52" s="13"/>
    </row>
    <row r="53" spans="1:15" ht="20.100000000000001" customHeight="1" x14ac:dyDescent="0.2">
      <c r="A53" s="9">
        <v>51</v>
      </c>
      <c r="B53" s="10" t="str">
        <f t="shared" si="0"/>
        <v/>
      </c>
      <c r="C53" s="10" t="str">
        <f t="shared" si="1"/>
        <v/>
      </c>
      <c r="D53" s="11"/>
      <c r="E53" s="12"/>
      <c r="F53" s="13"/>
      <c r="G53" s="20"/>
      <c r="H53" s="20"/>
      <c r="I53" s="13"/>
      <c r="J53" s="12"/>
      <c r="K53" s="12"/>
      <c r="L53" s="12"/>
      <c r="M53" s="12"/>
      <c r="N53" s="13"/>
      <c r="O53" s="13"/>
    </row>
    <row r="54" spans="1:15" ht="20.100000000000001" customHeight="1" x14ac:dyDescent="0.2">
      <c r="A54" s="9">
        <v>52</v>
      </c>
      <c r="B54" s="10" t="str">
        <f t="shared" si="0"/>
        <v/>
      </c>
      <c r="C54" s="10" t="str">
        <f t="shared" si="1"/>
        <v/>
      </c>
      <c r="D54" s="11"/>
      <c r="E54" s="12"/>
      <c r="F54" s="13"/>
      <c r="G54" s="20"/>
      <c r="H54" s="20"/>
      <c r="I54" s="13"/>
      <c r="J54" s="12"/>
      <c r="K54" s="12"/>
      <c r="L54" s="12"/>
      <c r="M54" s="12"/>
      <c r="N54" s="13"/>
      <c r="O54" s="13"/>
    </row>
    <row r="55" spans="1:15" ht="20.100000000000001" customHeight="1" x14ac:dyDescent="0.2">
      <c r="A55" s="9">
        <v>53</v>
      </c>
      <c r="B55" s="10" t="str">
        <f t="shared" si="0"/>
        <v/>
      </c>
      <c r="C55" s="10" t="str">
        <f t="shared" si="1"/>
        <v/>
      </c>
      <c r="D55" s="11"/>
      <c r="E55" s="12"/>
      <c r="F55" s="13"/>
      <c r="G55" s="20"/>
      <c r="H55" s="20"/>
      <c r="I55" s="13"/>
      <c r="J55" s="12"/>
      <c r="K55" s="12"/>
      <c r="L55" s="12"/>
      <c r="M55" s="12"/>
      <c r="N55" s="13"/>
      <c r="O55" s="13"/>
    </row>
    <row r="56" spans="1:15" ht="20.100000000000001" customHeight="1" x14ac:dyDescent="0.2">
      <c r="A56" s="9">
        <v>54</v>
      </c>
      <c r="B56" s="10" t="str">
        <f t="shared" si="0"/>
        <v/>
      </c>
      <c r="C56" s="10" t="str">
        <f t="shared" si="1"/>
        <v/>
      </c>
      <c r="D56" s="11"/>
      <c r="E56" s="12"/>
      <c r="F56" s="13"/>
      <c r="G56" s="20"/>
      <c r="H56" s="20"/>
      <c r="I56" s="13"/>
      <c r="J56" s="12"/>
      <c r="K56" s="12"/>
      <c r="L56" s="12"/>
      <c r="M56" s="12"/>
      <c r="N56" s="13"/>
      <c r="O56" s="13"/>
    </row>
    <row r="57" spans="1:15" ht="20.100000000000001" customHeight="1" x14ac:dyDescent="0.2">
      <c r="A57" s="9">
        <v>55</v>
      </c>
      <c r="B57" s="10" t="str">
        <f t="shared" si="0"/>
        <v/>
      </c>
      <c r="C57" s="10" t="str">
        <f t="shared" si="1"/>
        <v/>
      </c>
      <c r="D57" s="11"/>
      <c r="E57" s="12"/>
      <c r="F57" s="13"/>
      <c r="G57" s="20"/>
      <c r="H57" s="20"/>
      <c r="I57" s="13"/>
      <c r="J57" s="12"/>
      <c r="K57" s="12"/>
      <c r="L57" s="12"/>
      <c r="M57" s="12"/>
      <c r="N57" s="13"/>
      <c r="O57" s="13"/>
    </row>
    <row r="58" spans="1:15" ht="20.100000000000001" customHeight="1" x14ac:dyDescent="0.2">
      <c r="A58" s="9">
        <v>56</v>
      </c>
      <c r="B58" s="10" t="str">
        <f t="shared" si="0"/>
        <v/>
      </c>
      <c r="C58" s="10" t="str">
        <f t="shared" si="1"/>
        <v/>
      </c>
      <c r="D58" s="11"/>
      <c r="E58" s="12"/>
      <c r="F58" s="13"/>
      <c r="G58" s="20"/>
      <c r="H58" s="20"/>
      <c r="I58" s="13"/>
      <c r="J58" s="12"/>
      <c r="K58" s="12"/>
      <c r="L58" s="12"/>
      <c r="M58" s="12"/>
      <c r="N58" s="13"/>
      <c r="O58" s="13"/>
    </row>
    <row r="59" spans="1:15" ht="20.100000000000001" customHeight="1" x14ac:dyDescent="0.2">
      <c r="A59" s="9">
        <v>57</v>
      </c>
      <c r="B59" s="10" t="str">
        <f t="shared" si="0"/>
        <v/>
      </c>
      <c r="C59" s="10" t="str">
        <f t="shared" si="1"/>
        <v/>
      </c>
      <c r="D59" s="11"/>
      <c r="E59" s="12"/>
      <c r="F59" s="13"/>
      <c r="G59" s="20"/>
      <c r="H59" s="20"/>
      <c r="I59" s="13"/>
      <c r="J59" s="12"/>
      <c r="K59" s="12"/>
      <c r="L59" s="12"/>
      <c r="M59" s="12"/>
      <c r="N59" s="13"/>
      <c r="O59" s="13"/>
    </row>
    <row r="60" spans="1:15" ht="20.100000000000001" customHeight="1" x14ac:dyDescent="0.2">
      <c r="A60" s="9">
        <v>58</v>
      </c>
      <c r="B60" s="10" t="str">
        <f t="shared" si="0"/>
        <v/>
      </c>
      <c r="C60" s="10" t="str">
        <f t="shared" si="1"/>
        <v/>
      </c>
      <c r="D60" s="11"/>
      <c r="E60" s="12"/>
      <c r="F60" s="13"/>
      <c r="G60" s="20"/>
      <c r="H60" s="20"/>
      <c r="I60" s="13"/>
      <c r="J60" s="12"/>
      <c r="K60" s="12"/>
      <c r="L60" s="12"/>
      <c r="M60" s="12"/>
      <c r="N60" s="13"/>
      <c r="O60" s="13"/>
    </row>
    <row r="61" spans="1:15" ht="20.100000000000001" customHeight="1" x14ac:dyDescent="0.2">
      <c r="A61" s="9">
        <v>59</v>
      </c>
      <c r="B61" s="10" t="str">
        <f t="shared" si="0"/>
        <v/>
      </c>
      <c r="C61" s="10" t="str">
        <f t="shared" si="1"/>
        <v/>
      </c>
      <c r="D61" s="11"/>
      <c r="E61" s="12"/>
      <c r="F61" s="13"/>
      <c r="G61" s="20"/>
      <c r="H61" s="20"/>
      <c r="I61" s="13"/>
      <c r="J61" s="12"/>
      <c r="K61" s="12"/>
      <c r="L61" s="12"/>
      <c r="M61" s="12"/>
      <c r="N61" s="13"/>
      <c r="O61" s="13"/>
    </row>
    <row r="62" spans="1:15" ht="20.100000000000001" customHeight="1" x14ac:dyDescent="0.2">
      <c r="A62" s="9">
        <v>60</v>
      </c>
      <c r="B62" s="10" t="str">
        <f t="shared" si="0"/>
        <v/>
      </c>
      <c r="C62" s="10" t="str">
        <f t="shared" si="1"/>
        <v/>
      </c>
      <c r="D62" s="11"/>
      <c r="E62" s="12"/>
      <c r="F62" s="13"/>
      <c r="G62" s="20"/>
      <c r="H62" s="20"/>
      <c r="I62" s="13"/>
      <c r="J62" s="12"/>
      <c r="K62" s="12"/>
      <c r="L62" s="12"/>
      <c r="M62" s="12"/>
      <c r="N62" s="13"/>
      <c r="O62" s="13"/>
    </row>
    <row r="63" spans="1:15" ht="20.100000000000001" customHeight="1" x14ac:dyDescent="0.2">
      <c r="A63" s="9">
        <v>61</v>
      </c>
      <c r="B63" s="10" t="str">
        <f t="shared" si="0"/>
        <v/>
      </c>
      <c r="C63" s="10" t="str">
        <f t="shared" si="1"/>
        <v/>
      </c>
      <c r="D63" s="11"/>
      <c r="E63" s="12"/>
      <c r="F63" s="13"/>
      <c r="G63" s="20"/>
      <c r="H63" s="20"/>
      <c r="I63" s="13"/>
      <c r="J63" s="12"/>
      <c r="K63" s="12"/>
      <c r="L63" s="12"/>
      <c r="M63" s="12"/>
      <c r="N63" s="13"/>
      <c r="O63" s="13"/>
    </row>
    <row r="64" spans="1:15" ht="20.100000000000001" customHeight="1" x14ac:dyDescent="0.2">
      <c r="A64" s="9">
        <v>62</v>
      </c>
      <c r="B64" s="10" t="str">
        <f t="shared" si="0"/>
        <v/>
      </c>
      <c r="C64" s="10" t="str">
        <f t="shared" si="1"/>
        <v/>
      </c>
      <c r="D64" s="11"/>
      <c r="E64" s="12"/>
      <c r="F64" s="13"/>
      <c r="G64" s="20"/>
      <c r="H64" s="20"/>
      <c r="I64" s="13"/>
      <c r="J64" s="12"/>
      <c r="K64" s="12"/>
      <c r="L64" s="12"/>
      <c r="M64" s="12"/>
      <c r="N64" s="13"/>
      <c r="O64" s="13"/>
    </row>
    <row r="65" spans="1:15" ht="20.100000000000001" customHeight="1" x14ac:dyDescent="0.2">
      <c r="A65" s="9">
        <v>63</v>
      </c>
      <c r="B65" s="10" t="str">
        <f t="shared" si="0"/>
        <v/>
      </c>
      <c r="C65" s="10" t="str">
        <f t="shared" si="1"/>
        <v/>
      </c>
      <c r="D65" s="11"/>
      <c r="E65" s="12"/>
      <c r="F65" s="13"/>
      <c r="G65" s="20"/>
      <c r="H65" s="20"/>
      <c r="I65" s="13"/>
      <c r="J65" s="12"/>
      <c r="K65" s="12"/>
      <c r="L65" s="12"/>
      <c r="M65" s="12"/>
      <c r="N65" s="13"/>
      <c r="O65" s="13"/>
    </row>
    <row r="66" spans="1:15" ht="20.100000000000001" customHeight="1" x14ac:dyDescent="0.2">
      <c r="A66" s="9">
        <v>64</v>
      </c>
      <c r="B66" s="10" t="str">
        <f t="shared" si="0"/>
        <v/>
      </c>
      <c r="C66" s="10" t="str">
        <f t="shared" si="1"/>
        <v/>
      </c>
      <c r="D66" s="11"/>
      <c r="E66" s="12"/>
      <c r="F66" s="13"/>
      <c r="G66" s="20"/>
      <c r="H66" s="20"/>
      <c r="I66" s="13"/>
      <c r="J66" s="12"/>
      <c r="K66" s="12"/>
      <c r="L66" s="12"/>
      <c r="M66" s="12"/>
      <c r="N66" s="13"/>
      <c r="O66" s="13"/>
    </row>
    <row r="67" spans="1:15" ht="20.100000000000001" customHeight="1" x14ac:dyDescent="0.2">
      <c r="A67" s="9">
        <v>65</v>
      </c>
      <c r="B67" s="10" t="str">
        <f t="shared" si="0"/>
        <v/>
      </c>
      <c r="C67" s="10" t="str">
        <f t="shared" si="1"/>
        <v/>
      </c>
      <c r="D67" s="11"/>
      <c r="E67" s="12"/>
      <c r="F67" s="13"/>
      <c r="G67" s="20"/>
      <c r="H67" s="20"/>
      <c r="I67" s="13"/>
      <c r="J67" s="12"/>
      <c r="K67" s="12"/>
      <c r="L67" s="12"/>
      <c r="M67" s="12"/>
      <c r="N67" s="13"/>
      <c r="O67" s="13"/>
    </row>
    <row r="68" spans="1:15" ht="20.100000000000001" customHeight="1" x14ac:dyDescent="0.2">
      <c r="A68" s="9">
        <v>66</v>
      </c>
      <c r="B68" s="10" t="str">
        <f t="shared" ref="B68:B131" si="2">IF(D68&lt;&gt;"",YEAR(D68),"")</f>
        <v/>
      </c>
      <c r="C68" s="10" t="str">
        <f t="shared" ref="C68:C131" si="3">IF(D68&lt;&gt;"",MONTH(D68),"")</f>
        <v/>
      </c>
      <c r="D68" s="11"/>
      <c r="E68" s="12"/>
      <c r="F68" s="13"/>
      <c r="G68" s="20"/>
      <c r="H68" s="20"/>
      <c r="I68" s="13"/>
      <c r="J68" s="12"/>
      <c r="K68" s="12"/>
      <c r="L68" s="12"/>
      <c r="M68" s="12"/>
      <c r="N68" s="13"/>
      <c r="O68" s="13"/>
    </row>
    <row r="69" spans="1:15" ht="20.100000000000001" customHeight="1" x14ac:dyDescent="0.2">
      <c r="A69" s="9">
        <v>67</v>
      </c>
      <c r="B69" s="10" t="str">
        <f t="shared" si="2"/>
        <v/>
      </c>
      <c r="C69" s="10" t="str">
        <f t="shared" si="3"/>
        <v/>
      </c>
      <c r="D69" s="11"/>
      <c r="E69" s="12"/>
      <c r="F69" s="13"/>
      <c r="G69" s="20"/>
      <c r="H69" s="20"/>
      <c r="I69" s="13"/>
      <c r="J69" s="12"/>
      <c r="K69" s="12"/>
      <c r="L69" s="12"/>
      <c r="M69" s="12"/>
      <c r="N69" s="13"/>
      <c r="O69" s="13"/>
    </row>
    <row r="70" spans="1:15" ht="20.100000000000001" customHeight="1" x14ac:dyDescent="0.2">
      <c r="A70" s="9">
        <v>68</v>
      </c>
      <c r="B70" s="10" t="str">
        <f t="shared" si="2"/>
        <v/>
      </c>
      <c r="C70" s="10" t="str">
        <f t="shared" si="3"/>
        <v/>
      </c>
      <c r="D70" s="11"/>
      <c r="E70" s="12"/>
      <c r="F70" s="13"/>
      <c r="G70" s="20"/>
      <c r="H70" s="20"/>
      <c r="I70" s="13"/>
      <c r="J70" s="12"/>
      <c r="K70" s="12"/>
      <c r="L70" s="12"/>
      <c r="M70" s="12"/>
      <c r="N70" s="13"/>
      <c r="O70" s="13"/>
    </row>
    <row r="71" spans="1:15" ht="20.100000000000001" customHeight="1" x14ac:dyDescent="0.2">
      <c r="A71" s="9">
        <v>69</v>
      </c>
      <c r="B71" s="10" t="str">
        <f t="shared" si="2"/>
        <v/>
      </c>
      <c r="C71" s="10" t="str">
        <f t="shared" si="3"/>
        <v/>
      </c>
      <c r="D71" s="11"/>
      <c r="E71" s="12"/>
      <c r="F71" s="13"/>
      <c r="G71" s="20"/>
      <c r="H71" s="20"/>
      <c r="I71" s="13"/>
      <c r="J71" s="12"/>
      <c r="K71" s="12"/>
      <c r="L71" s="12"/>
      <c r="M71" s="12"/>
      <c r="N71" s="13"/>
      <c r="O71" s="13"/>
    </row>
    <row r="72" spans="1:15" ht="20.100000000000001" customHeight="1" x14ac:dyDescent="0.2">
      <c r="A72" s="9">
        <v>70</v>
      </c>
      <c r="B72" s="10" t="str">
        <f t="shared" si="2"/>
        <v/>
      </c>
      <c r="C72" s="10" t="str">
        <f t="shared" si="3"/>
        <v/>
      </c>
      <c r="D72" s="11"/>
      <c r="E72" s="12"/>
      <c r="F72" s="13"/>
      <c r="G72" s="20"/>
      <c r="H72" s="20"/>
      <c r="I72" s="13"/>
      <c r="J72" s="12"/>
      <c r="K72" s="12"/>
      <c r="L72" s="12"/>
      <c r="M72" s="12"/>
      <c r="N72" s="13"/>
      <c r="O72" s="13"/>
    </row>
    <row r="73" spans="1:15" ht="20.100000000000001" customHeight="1" x14ac:dyDescent="0.2">
      <c r="A73" s="9">
        <v>71</v>
      </c>
      <c r="B73" s="10" t="str">
        <f t="shared" si="2"/>
        <v/>
      </c>
      <c r="C73" s="10" t="str">
        <f t="shared" si="3"/>
        <v/>
      </c>
      <c r="D73" s="11"/>
      <c r="E73" s="12"/>
      <c r="F73" s="13"/>
      <c r="G73" s="20"/>
      <c r="H73" s="20"/>
      <c r="I73" s="13"/>
      <c r="J73" s="12"/>
      <c r="K73" s="12"/>
      <c r="L73" s="12"/>
      <c r="M73" s="12"/>
      <c r="N73" s="13"/>
      <c r="O73" s="13"/>
    </row>
    <row r="74" spans="1:15" ht="20.100000000000001" customHeight="1" x14ac:dyDescent="0.2">
      <c r="A74" s="9">
        <v>72</v>
      </c>
      <c r="B74" s="10" t="str">
        <f t="shared" si="2"/>
        <v/>
      </c>
      <c r="C74" s="10" t="str">
        <f t="shared" si="3"/>
        <v/>
      </c>
      <c r="D74" s="11"/>
      <c r="E74" s="12"/>
      <c r="F74" s="13"/>
      <c r="G74" s="20"/>
      <c r="H74" s="20"/>
      <c r="I74" s="13"/>
      <c r="J74" s="12"/>
      <c r="K74" s="12"/>
      <c r="L74" s="12"/>
      <c r="M74" s="12"/>
      <c r="N74" s="13"/>
      <c r="O74" s="13"/>
    </row>
    <row r="75" spans="1:15" ht="20.100000000000001" customHeight="1" x14ac:dyDescent="0.2">
      <c r="A75" s="9">
        <v>73</v>
      </c>
      <c r="B75" s="10" t="str">
        <f t="shared" si="2"/>
        <v/>
      </c>
      <c r="C75" s="10" t="str">
        <f t="shared" si="3"/>
        <v/>
      </c>
      <c r="D75" s="11"/>
      <c r="E75" s="12"/>
      <c r="F75" s="13"/>
      <c r="G75" s="20"/>
      <c r="H75" s="20"/>
      <c r="I75" s="13"/>
      <c r="J75" s="12"/>
      <c r="K75" s="12"/>
      <c r="L75" s="12"/>
      <c r="M75" s="12"/>
      <c r="N75" s="13"/>
      <c r="O75" s="13"/>
    </row>
    <row r="76" spans="1:15" ht="20.100000000000001" customHeight="1" x14ac:dyDescent="0.2">
      <c r="A76" s="9">
        <v>74</v>
      </c>
      <c r="B76" s="10" t="str">
        <f t="shared" si="2"/>
        <v/>
      </c>
      <c r="C76" s="10" t="str">
        <f t="shared" si="3"/>
        <v/>
      </c>
      <c r="D76" s="11"/>
      <c r="E76" s="12"/>
      <c r="F76" s="13"/>
      <c r="G76" s="20"/>
      <c r="H76" s="20"/>
      <c r="I76" s="13"/>
      <c r="J76" s="12"/>
      <c r="K76" s="12"/>
      <c r="L76" s="12"/>
      <c r="M76" s="12"/>
      <c r="N76" s="13"/>
      <c r="O76" s="13"/>
    </row>
    <row r="77" spans="1:15" ht="20.100000000000001" customHeight="1" x14ac:dyDescent="0.2">
      <c r="A77" s="9">
        <v>75</v>
      </c>
      <c r="B77" s="10" t="str">
        <f t="shared" si="2"/>
        <v/>
      </c>
      <c r="C77" s="10" t="str">
        <f t="shared" si="3"/>
        <v/>
      </c>
      <c r="D77" s="11"/>
      <c r="E77" s="12"/>
      <c r="F77" s="13"/>
      <c r="G77" s="20"/>
      <c r="H77" s="20"/>
      <c r="I77" s="13"/>
      <c r="J77" s="12"/>
      <c r="K77" s="12"/>
      <c r="L77" s="12"/>
      <c r="M77" s="12"/>
      <c r="N77" s="13"/>
      <c r="O77" s="13"/>
    </row>
    <row r="78" spans="1:15" ht="20.100000000000001" customHeight="1" x14ac:dyDescent="0.2">
      <c r="A78" s="9">
        <v>76</v>
      </c>
      <c r="B78" s="10" t="str">
        <f t="shared" si="2"/>
        <v/>
      </c>
      <c r="C78" s="10" t="str">
        <f t="shared" si="3"/>
        <v/>
      </c>
      <c r="D78" s="11"/>
      <c r="E78" s="12"/>
      <c r="F78" s="13"/>
      <c r="G78" s="20"/>
      <c r="H78" s="20"/>
      <c r="I78" s="13"/>
      <c r="J78" s="12"/>
      <c r="K78" s="12"/>
      <c r="L78" s="12"/>
      <c r="M78" s="12"/>
      <c r="N78" s="13"/>
      <c r="O78" s="13"/>
    </row>
    <row r="79" spans="1:15" ht="20.100000000000001" customHeight="1" x14ac:dyDescent="0.2">
      <c r="A79" s="9">
        <v>77</v>
      </c>
      <c r="B79" s="10" t="str">
        <f t="shared" si="2"/>
        <v/>
      </c>
      <c r="C79" s="10" t="str">
        <f t="shared" si="3"/>
        <v/>
      </c>
      <c r="D79" s="11"/>
      <c r="E79" s="12"/>
      <c r="F79" s="13"/>
      <c r="G79" s="20"/>
      <c r="H79" s="20"/>
      <c r="I79" s="13"/>
      <c r="J79" s="12"/>
      <c r="K79" s="12"/>
      <c r="L79" s="12"/>
      <c r="M79" s="12"/>
      <c r="N79" s="13"/>
      <c r="O79" s="13"/>
    </row>
    <row r="80" spans="1:15" ht="20.100000000000001" customHeight="1" x14ac:dyDescent="0.2">
      <c r="A80" s="9">
        <v>78</v>
      </c>
      <c r="B80" s="10" t="str">
        <f t="shared" si="2"/>
        <v/>
      </c>
      <c r="C80" s="10" t="str">
        <f t="shared" si="3"/>
        <v/>
      </c>
      <c r="D80" s="11"/>
      <c r="E80" s="12"/>
      <c r="F80" s="13"/>
      <c r="G80" s="20"/>
      <c r="H80" s="20"/>
      <c r="I80" s="13"/>
      <c r="J80" s="12"/>
      <c r="K80" s="12"/>
      <c r="L80" s="12"/>
      <c r="M80" s="12"/>
      <c r="N80" s="13"/>
      <c r="O80" s="13"/>
    </row>
    <row r="81" spans="1:15" ht="20.100000000000001" customHeight="1" x14ac:dyDescent="0.2">
      <c r="A81" s="9">
        <v>79</v>
      </c>
      <c r="B81" s="10" t="str">
        <f t="shared" si="2"/>
        <v/>
      </c>
      <c r="C81" s="10" t="str">
        <f t="shared" si="3"/>
        <v/>
      </c>
      <c r="D81" s="11"/>
      <c r="E81" s="12"/>
      <c r="F81" s="13"/>
      <c r="G81" s="20"/>
      <c r="H81" s="20"/>
      <c r="I81" s="13"/>
      <c r="J81" s="12"/>
      <c r="K81" s="12"/>
      <c r="L81" s="12"/>
      <c r="M81" s="12"/>
      <c r="N81" s="13"/>
      <c r="O81" s="13"/>
    </row>
    <row r="82" spans="1:15" ht="20.100000000000001" customHeight="1" x14ac:dyDescent="0.2">
      <c r="A82" s="9">
        <v>80</v>
      </c>
      <c r="B82" s="10" t="str">
        <f t="shared" si="2"/>
        <v/>
      </c>
      <c r="C82" s="10" t="str">
        <f t="shared" si="3"/>
        <v/>
      </c>
      <c r="D82" s="11"/>
      <c r="E82" s="12"/>
      <c r="F82" s="13"/>
      <c r="G82" s="20"/>
      <c r="H82" s="20"/>
      <c r="I82" s="13"/>
      <c r="J82" s="12"/>
      <c r="K82" s="12"/>
      <c r="L82" s="12"/>
      <c r="M82" s="12"/>
      <c r="N82" s="13"/>
      <c r="O82" s="13"/>
    </row>
    <row r="83" spans="1:15" ht="20.100000000000001" customHeight="1" x14ac:dyDescent="0.2">
      <c r="A83" s="9">
        <v>81</v>
      </c>
      <c r="B83" s="10" t="str">
        <f t="shared" si="2"/>
        <v/>
      </c>
      <c r="C83" s="10" t="str">
        <f t="shared" si="3"/>
        <v/>
      </c>
      <c r="D83" s="11"/>
      <c r="E83" s="12"/>
      <c r="F83" s="13"/>
      <c r="G83" s="20"/>
      <c r="H83" s="20"/>
      <c r="I83" s="13"/>
      <c r="J83" s="12"/>
      <c r="K83" s="12"/>
      <c r="L83" s="12"/>
      <c r="M83" s="12"/>
      <c r="N83" s="13"/>
      <c r="O83" s="13"/>
    </row>
    <row r="84" spans="1:15" ht="20.100000000000001" customHeight="1" x14ac:dyDescent="0.2">
      <c r="A84" s="9">
        <v>82</v>
      </c>
      <c r="B84" s="10" t="str">
        <f t="shared" si="2"/>
        <v/>
      </c>
      <c r="C84" s="10" t="str">
        <f t="shared" si="3"/>
        <v/>
      </c>
      <c r="D84" s="11"/>
      <c r="E84" s="12"/>
      <c r="F84" s="13"/>
      <c r="G84" s="20"/>
      <c r="H84" s="20"/>
      <c r="I84" s="13"/>
      <c r="J84" s="12"/>
      <c r="K84" s="12"/>
      <c r="L84" s="12"/>
      <c r="M84" s="12"/>
      <c r="N84" s="13"/>
      <c r="O84" s="13"/>
    </row>
    <row r="85" spans="1:15" ht="20.100000000000001" customHeight="1" x14ac:dyDescent="0.2">
      <c r="A85" s="9">
        <v>83</v>
      </c>
      <c r="B85" s="10" t="str">
        <f t="shared" si="2"/>
        <v/>
      </c>
      <c r="C85" s="10" t="str">
        <f t="shared" si="3"/>
        <v/>
      </c>
      <c r="D85" s="11"/>
      <c r="E85" s="12"/>
      <c r="F85" s="13"/>
      <c r="G85" s="20"/>
      <c r="H85" s="20"/>
      <c r="I85" s="13"/>
      <c r="J85" s="12"/>
      <c r="K85" s="12"/>
      <c r="L85" s="12"/>
      <c r="M85" s="12"/>
      <c r="N85" s="13"/>
      <c r="O85" s="13"/>
    </row>
    <row r="86" spans="1:15" ht="20.100000000000001" customHeight="1" x14ac:dyDescent="0.2">
      <c r="A86" s="9">
        <v>84</v>
      </c>
      <c r="B86" s="10" t="str">
        <f t="shared" si="2"/>
        <v/>
      </c>
      <c r="C86" s="10" t="str">
        <f t="shared" si="3"/>
        <v/>
      </c>
      <c r="D86" s="11"/>
      <c r="E86" s="12"/>
      <c r="F86" s="13"/>
      <c r="G86" s="20"/>
      <c r="H86" s="20"/>
      <c r="I86" s="13"/>
      <c r="J86" s="12"/>
      <c r="K86" s="12"/>
      <c r="L86" s="12"/>
      <c r="M86" s="12"/>
      <c r="N86" s="13"/>
      <c r="O86" s="13"/>
    </row>
    <row r="87" spans="1:15" ht="20.100000000000001" customHeight="1" x14ac:dyDescent="0.2">
      <c r="A87" s="9">
        <v>85</v>
      </c>
      <c r="B87" s="10" t="str">
        <f t="shared" si="2"/>
        <v/>
      </c>
      <c r="C87" s="10" t="str">
        <f t="shared" si="3"/>
        <v/>
      </c>
      <c r="D87" s="11"/>
      <c r="E87" s="12"/>
      <c r="F87" s="13"/>
      <c r="G87" s="20"/>
      <c r="H87" s="20"/>
      <c r="I87" s="13"/>
      <c r="J87" s="12"/>
      <c r="K87" s="12"/>
      <c r="L87" s="12"/>
      <c r="M87" s="12"/>
      <c r="N87" s="13"/>
      <c r="O87" s="13"/>
    </row>
    <row r="88" spans="1:15" ht="20.100000000000001" customHeight="1" x14ac:dyDescent="0.2">
      <c r="A88" s="9">
        <v>86</v>
      </c>
      <c r="B88" s="10" t="str">
        <f t="shared" si="2"/>
        <v/>
      </c>
      <c r="C88" s="10" t="str">
        <f t="shared" si="3"/>
        <v/>
      </c>
      <c r="D88" s="11"/>
      <c r="E88" s="12"/>
      <c r="F88" s="13"/>
      <c r="G88" s="20"/>
      <c r="H88" s="20"/>
      <c r="I88" s="13"/>
      <c r="J88" s="12"/>
      <c r="K88" s="12"/>
      <c r="L88" s="12"/>
      <c r="M88" s="12"/>
      <c r="N88" s="13"/>
      <c r="O88" s="13"/>
    </row>
    <row r="89" spans="1:15" ht="20.100000000000001" customHeight="1" x14ac:dyDescent="0.2">
      <c r="A89" s="9">
        <v>87</v>
      </c>
      <c r="B89" s="10" t="str">
        <f t="shared" si="2"/>
        <v/>
      </c>
      <c r="C89" s="10" t="str">
        <f t="shared" si="3"/>
        <v/>
      </c>
      <c r="D89" s="11"/>
      <c r="E89" s="12"/>
      <c r="F89" s="13"/>
      <c r="G89" s="20"/>
      <c r="H89" s="20"/>
      <c r="I89" s="13"/>
      <c r="J89" s="12"/>
      <c r="K89" s="12"/>
      <c r="L89" s="12"/>
      <c r="M89" s="12"/>
      <c r="N89" s="13"/>
      <c r="O89" s="13"/>
    </row>
    <row r="90" spans="1:15" ht="20.100000000000001" customHeight="1" x14ac:dyDescent="0.2">
      <c r="A90" s="9">
        <v>88</v>
      </c>
      <c r="B90" s="10" t="str">
        <f t="shared" si="2"/>
        <v/>
      </c>
      <c r="C90" s="10" t="str">
        <f t="shared" si="3"/>
        <v/>
      </c>
      <c r="D90" s="11"/>
      <c r="E90" s="12"/>
      <c r="F90" s="13"/>
      <c r="G90" s="20"/>
      <c r="H90" s="20"/>
      <c r="I90" s="13"/>
      <c r="J90" s="12"/>
      <c r="K90" s="12"/>
      <c r="L90" s="12"/>
      <c r="M90" s="12"/>
      <c r="N90" s="13"/>
      <c r="O90" s="13"/>
    </row>
    <row r="91" spans="1:15" ht="20.100000000000001" customHeight="1" x14ac:dyDescent="0.2">
      <c r="A91" s="9">
        <v>89</v>
      </c>
      <c r="B91" s="10" t="str">
        <f t="shared" si="2"/>
        <v/>
      </c>
      <c r="C91" s="10" t="str">
        <f t="shared" si="3"/>
        <v/>
      </c>
      <c r="D91" s="11"/>
      <c r="E91" s="12"/>
      <c r="F91" s="13"/>
      <c r="G91" s="20"/>
      <c r="H91" s="20"/>
      <c r="I91" s="13"/>
      <c r="J91" s="12"/>
      <c r="K91" s="12"/>
      <c r="L91" s="12"/>
      <c r="M91" s="12"/>
      <c r="N91" s="13"/>
      <c r="O91" s="13"/>
    </row>
    <row r="92" spans="1:15" ht="20.100000000000001" customHeight="1" x14ac:dyDescent="0.2">
      <c r="A92" s="9">
        <v>90</v>
      </c>
      <c r="B92" s="10" t="str">
        <f t="shared" si="2"/>
        <v/>
      </c>
      <c r="C92" s="10" t="str">
        <f t="shared" si="3"/>
        <v/>
      </c>
      <c r="D92" s="11"/>
      <c r="E92" s="12"/>
      <c r="F92" s="13"/>
      <c r="G92" s="20"/>
      <c r="H92" s="20"/>
      <c r="I92" s="13"/>
      <c r="J92" s="12"/>
      <c r="K92" s="12"/>
      <c r="L92" s="12"/>
      <c r="M92" s="12"/>
      <c r="N92" s="13"/>
      <c r="O92" s="13"/>
    </row>
    <row r="93" spans="1:15" ht="20.100000000000001" customHeight="1" x14ac:dyDescent="0.2">
      <c r="A93" s="9">
        <v>91</v>
      </c>
      <c r="B93" s="10" t="str">
        <f t="shared" si="2"/>
        <v/>
      </c>
      <c r="C93" s="10" t="str">
        <f t="shared" si="3"/>
        <v/>
      </c>
      <c r="D93" s="11"/>
      <c r="E93" s="12"/>
      <c r="F93" s="13"/>
      <c r="G93" s="20"/>
      <c r="H93" s="20"/>
      <c r="I93" s="13"/>
      <c r="J93" s="12"/>
      <c r="K93" s="12"/>
      <c r="L93" s="12"/>
      <c r="M93" s="12"/>
      <c r="N93" s="13"/>
      <c r="O93" s="13"/>
    </row>
    <row r="94" spans="1:15" ht="20.100000000000001" customHeight="1" x14ac:dyDescent="0.2">
      <c r="A94" s="9">
        <v>92</v>
      </c>
      <c r="B94" s="10" t="str">
        <f t="shared" si="2"/>
        <v/>
      </c>
      <c r="C94" s="10" t="str">
        <f t="shared" si="3"/>
        <v/>
      </c>
      <c r="D94" s="11"/>
      <c r="E94" s="12"/>
      <c r="F94" s="13"/>
      <c r="G94" s="20"/>
      <c r="H94" s="20"/>
      <c r="I94" s="13"/>
      <c r="J94" s="12"/>
      <c r="K94" s="12"/>
      <c r="L94" s="12"/>
      <c r="M94" s="12"/>
      <c r="N94" s="13"/>
      <c r="O94" s="13"/>
    </row>
    <row r="95" spans="1:15" ht="20.100000000000001" customHeight="1" x14ac:dyDescent="0.2">
      <c r="A95" s="9">
        <v>93</v>
      </c>
      <c r="B95" s="10" t="str">
        <f t="shared" si="2"/>
        <v/>
      </c>
      <c r="C95" s="10" t="str">
        <f t="shared" si="3"/>
        <v/>
      </c>
      <c r="D95" s="11"/>
      <c r="E95" s="12"/>
      <c r="F95" s="13"/>
      <c r="G95" s="20"/>
      <c r="H95" s="20"/>
      <c r="I95" s="13"/>
      <c r="J95" s="12"/>
      <c r="K95" s="12"/>
      <c r="L95" s="12"/>
      <c r="M95" s="12"/>
      <c r="N95" s="13"/>
      <c r="O95" s="13"/>
    </row>
    <row r="96" spans="1:15" ht="20.100000000000001" customHeight="1" x14ac:dyDescent="0.2">
      <c r="A96" s="9">
        <v>94</v>
      </c>
      <c r="B96" s="10" t="str">
        <f t="shared" si="2"/>
        <v/>
      </c>
      <c r="C96" s="10" t="str">
        <f t="shared" si="3"/>
        <v/>
      </c>
      <c r="D96" s="11"/>
      <c r="E96" s="12"/>
      <c r="F96" s="13"/>
      <c r="G96" s="20"/>
      <c r="H96" s="20"/>
      <c r="I96" s="13"/>
      <c r="J96" s="12"/>
      <c r="K96" s="12"/>
      <c r="L96" s="12"/>
      <c r="M96" s="12"/>
      <c r="N96" s="13"/>
      <c r="O96" s="13"/>
    </row>
    <row r="97" spans="1:15" ht="20.100000000000001" customHeight="1" x14ac:dyDescent="0.2">
      <c r="A97" s="9">
        <v>95</v>
      </c>
      <c r="B97" s="10" t="str">
        <f t="shared" si="2"/>
        <v/>
      </c>
      <c r="C97" s="10" t="str">
        <f t="shared" si="3"/>
        <v/>
      </c>
      <c r="D97" s="11"/>
      <c r="E97" s="12"/>
      <c r="F97" s="13"/>
      <c r="G97" s="20"/>
      <c r="H97" s="20"/>
      <c r="I97" s="13"/>
      <c r="J97" s="12"/>
      <c r="K97" s="12"/>
      <c r="L97" s="12"/>
      <c r="M97" s="12"/>
      <c r="N97" s="13"/>
      <c r="O97" s="13"/>
    </row>
    <row r="98" spans="1:15" ht="20.100000000000001" customHeight="1" x14ac:dyDescent="0.2">
      <c r="A98" s="9">
        <v>96</v>
      </c>
      <c r="B98" s="10" t="str">
        <f t="shared" si="2"/>
        <v/>
      </c>
      <c r="C98" s="10" t="str">
        <f t="shared" si="3"/>
        <v/>
      </c>
      <c r="D98" s="11"/>
      <c r="E98" s="12"/>
      <c r="F98" s="13"/>
      <c r="G98" s="20"/>
      <c r="H98" s="20"/>
      <c r="I98" s="13"/>
      <c r="J98" s="12"/>
      <c r="K98" s="12"/>
      <c r="L98" s="12"/>
      <c r="M98" s="12"/>
      <c r="N98" s="13"/>
      <c r="O98" s="13"/>
    </row>
    <row r="99" spans="1:15" ht="20.100000000000001" customHeight="1" x14ac:dyDescent="0.2">
      <c r="A99" s="9">
        <v>97</v>
      </c>
      <c r="B99" s="10" t="str">
        <f t="shared" si="2"/>
        <v/>
      </c>
      <c r="C99" s="10" t="str">
        <f t="shared" si="3"/>
        <v/>
      </c>
      <c r="D99" s="11"/>
      <c r="E99" s="12"/>
      <c r="F99" s="13"/>
      <c r="G99" s="20"/>
      <c r="H99" s="20"/>
      <c r="I99" s="13"/>
      <c r="J99" s="12"/>
      <c r="K99" s="12"/>
      <c r="L99" s="12"/>
      <c r="M99" s="12"/>
      <c r="N99" s="13"/>
      <c r="O99" s="13"/>
    </row>
    <row r="100" spans="1:15" ht="20.100000000000001" customHeight="1" x14ac:dyDescent="0.2">
      <c r="A100" s="9">
        <v>98</v>
      </c>
      <c r="B100" s="10" t="str">
        <f t="shared" si="2"/>
        <v/>
      </c>
      <c r="C100" s="10" t="str">
        <f t="shared" si="3"/>
        <v/>
      </c>
      <c r="D100" s="11"/>
      <c r="E100" s="12"/>
      <c r="F100" s="13"/>
      <c r="G100" s="20"/>
      <c r="H100" s="20"/>
      <c r="I100" s="13"/>
      <c r="J100" s="12"/>
      <c r="K100" s="12"/>
      <c r="L100" s="12"/>
      <c r="M100" s="12"/>
      <c r="N100" s="13"/>
      <c r="O100" s="13"/>
    </row>
    <row r="101" spans="1:15" ht="20.100000000000001" customHeight="1" x14ac:dyDescent="0.2">
      <c r="A101" s="9">
        <v>99</v>
      </c>
      <c r="B101" s="10" t="str">
        <f t="shared" si="2"/>
        <v/>
      </c>
      <c r="C101" s="10" t="str">
        <f t="shared" si="3"/>
        <v/>
      </c>
      <c r="D101" s="11"/>
      <c r="E101" s="12"/>
      <c r="F101" s="13"/>
      <c r="G101" s="20"/>
      <c r="H101" s="20"/>
      <c r="I101" s="13"/>
      <c r="J101" s="12"/>
      <c r="K101" s="12"/>
      <c r="L101" s="12"/>
      <c r="M101" s="12"/>
      <c r="N101" s="13"/>
      <c r="O101" s="13"/>
    </row>
    <row r="102" spans="1:15" ht="20.100000000000001" customHeight="1" x14ac:dyDescent="0.2">
      <c r="A102" s="9">
        <v>100</v>
      </c>
      <c r="B102" s="10" t="str">
        <f t="shared" si="2"/>
        <v/>
      </c>
      <c r="C102" s="10" t="str">
        <f t="shared" si="3"/>
        <v/>
      </c>
      <c r="D102" s="11"/>
      <c r="E102" s="12"/>
      <c r="F102" s="13"/>
      <c r="G102" s="20"/>
      <c r="H102" s="20"/>
      <c r="I102" s="13"/>
      <c r="J102" s="12"/>
      <c r="K102" s="12"/>
      <c r="L102" s="12"/>
      <c r="M102" s="12"/>
      <c r="N102" s="13"/>
      <c r="O102" s="13"/>
    </row>
    <row r="103" spans="1:15" ht="20.100000000000001" customHeight="1" x14ac:dyDescent="0.2">
      <c r="A103" s="9">
        <v>101</v>
      </c>
      <c r="B103" s="10" t="str">
        <f t="shared" si="2"/>
        <v/>
      </c>
      <c r="C103" s="10" t="str">
        <f t="shared" si="3"/>
        <v/>
      </c>
      <c r="D103" s="11"/>
      <c r="E103" s="12"/>
      <c r="F103" s="13"/>
      <c r="G103" s="20"/>
      <c r="H103" s="20"/>
      <c r="I103" s="13"/>
      <c r="J103" s="12"/>
      <c r="K103" s="12"/>
      <c r="L103" s="12"/>
      <c r="M103" s="12"/>
      <c r="N103" s="13"/>
      <c r="O103" s="13"/>
    </row>
    <row r="104" spans="1:15" ht="20.100000000000001" customHeight="1" x14ac:dyDescent="0.2">
      <c r="A104" s="9">
        <v>102</v>
      </c>
      <c r="B104" s="10" t="str">
        <f t="shared" si="2"/>
        <v/>
      </c>
      <c r="C104" s="10" t="str">
        <f t="shared" si="3"/>
        <v/>
      </c>
      <c r="D104" s="11"/>
      <c r="E104" s="12"/>
      <c r="F104" s="13"/>
      <c r="G104" s="20"/>
      <c r="H104" s="20"/>
      <c r="I104" s="13"/>
      <c r="J104" s="12"/>
      <c r="K104" s="12"/>
      <c r="L104" s="12"/>
      <c r="M104" s="12"/>
      <c r="N104" s="13"/>
      <c r="O104" s="13"/>
    </row>
    <row r="105" spans="1:15" ht="20.100000000000001" customHeight="1" x14ac:dyDescent="0.2">
      <c r="A105" s="9">
        <v>103</v>
      </c>
      <c r="B105" s="10" t="str">
        <f t="shared" si="2"/>
        <v/>
      </c>
      <c r="C105" s="10" t="str">
        <f t="shared" si="3"/>
        <v/>
      </c>
      <c r="D105" s="11"/>
      <c r="E105" s="12"/>
      <c r="F105" s="13"/>
      <c r="G105" s="20"/>
      <c r="H105" s="20"/>
      <c r="I105" s="13"/>
      <c r="J105" s="12"/>
      <c r="K105" s="12"/>
      <c r="L105" s="12"/>
      <c r="M105" s="12"/>
      <c r="N105" s="13"/>
      <c r="O105" s="13"/>
    </row>
    <row r="106" spans="1:15" ht="20.100000000000001" customHeight="1" x14ac:dyDescent="0.2">
      <c r="A106" s="9">
        <v>104</v>
      </c>
      <c r="B106" s="10" t="str">
        <f t="shared" si="2"/>
        <v/>
      </c>
      <c r="C106" s="10" t="str">
        <f t="shared" si="3"/>
        <v/>
      </c>
      <c r="D106" s="11"/>
      <c r="E106" s="12"/>
      <c r="F106" s="13"/>
      <c r="G106" s="20"/>
      <c r="H106" s="20"/>
      <c r="I106" s="13"/>
      <c r="J106" s="12"/>
      <c r="K106" s="12"/>
      <c r="L106" s="12"/>
      <c r="M106" s="12"/>
      <c r="N106" s="13"/>
      <c r="O106" s="13"/>
    </row>
    <row r="107" spans="1:15" ht="20.100000000000001" customHeight="1" x14ac:dyDescent="0.2">
      <c r="A107" s="9">
        <v>105</v>
      </c>
      <c r="B107" s="10" t="str">
        <f t="shared" si="2"/>
        <v/>
      </c>
      <c r="C107" s="10" t="str">
        <f t="shared" si="3"/>
        <v/>
      </c>
      <c r="D107" s="11"/>
      <c r="E107" s="12"/>
      <c r="F107" s="13"/>
      <c r="G107" s="20"/>
      <c r="H107" s="20"/>
      <c r="I107" s="13"/>
      <c r="J107" s="12"/>
      <c r="K107" s="12"/>
      <c r="L107" s="12"/>
      <c r="M107" s="12"/>
      <c r="N107" s="13"/>
      <c r="O107" s="13"/>
    </row>
    <row r="108" spans="1:15" ht="20.100000000000001" customHeight="1" x14ac:dyDescent="0.2">
      <c r="A108" s="9">
        <v>106</v>
      </c>
      <c r="B108" s="10" t="str">
        <f t="shared" si="2"/>
        <v/>
      </c>
      <c r="C108" s="10" t="str">
        <f t="shared" si="3"/>
        <v/>
      </c>
      <c r="D108" s="11"/>
      <c r="E108" s="12"/>
      <c r="F108" s="13"/>
      <c r="G108" s="20"/>
      <c r="H108" s="20"/>
      <c r="I108" s="13"/>
      <c r="J108" s="12"/>
      <c r="K108" s="12"/>
      <c r="L108" s="12"/>
      <c r="M108" s="12"/>
      <c r="N108" s="13"/>
      <c r="O108" s="13"/>
    </row>
    <row r="109" spans="1:15" ht="20.100000000000001" customHeight="1" x14ac:dyDescent="0.2">
      <c r="A109" s="9">
        <v>107</v>
      </c>
      <c r="B109" s="10" t="str">
        <f t="shared" si="2"/>
        <v/>
      </c>
      <c r="C109" s="10" t="str">
        <f t="shared" si="3"/>
        <v/>
      </c>
      <c r="D109" s="11"/>
      <c r="E109" s="12"/>
      <c r="F109" s="13"/>
      <c r="G109" s="20"/>
      <c r="H109" s="20"/>
      <c r="I109" s="13"/>
      <c r="J109" s="12"/>
      <c r="K109" s="12"/>
      <c r="L109" s="12"/>
      <c r="M109" s="12"/>
      <c r="N109" s="13"/>
      <c r="O109" s="13"/>
    </row>
    <row r="110" spans="1:15" ht="20.100000000000001" customHeight="1" x14ac:dyDescent="0.2">
      <c r="A110" s="9">
        <v>108</v>
      </c>
      <c r="B110" s="10" t="str">
        <f t="shared" si="2"/>
        <v/>
      </c>
      <c r="C110" s="10" t="str">
        <f t="shared" si="3"/>
        <v/>
      </c>
      <c r="D110" s="11"/>
      <c r="E110" s="12"/>
      <c r="F110" s="13"/>
      <c r="G110" s="20"/>
      <c r="H110" s="20"/>
      <c r="I110" s="13"/>
      <c r="J110" s="12"/>
      <c r="K110" s="12"/>
      <c r="L110" s="12"/>
      <c r="M110" s="12"/>
      <c r="N110" s="13"/>
      <c r="O110" s="13"/>
    </row>
    <row r="111" spans="1:15" ht="20.100000000000001" customHeight="1" x14ac:dyDescent="0.2">
      <c r="A111" s="9">
        <v>109</v>
      </c>
      <c r="B111" s="10" t="str">
        <f t="shared" si="2"/>
        <v/>
      </c>
      <c r="C111" s="10" t="str">
        <f t="shared" si="3"/>
        <v/>
      </c>
      <c r="D111" s="11"/>
      <c r="E111" s="12"/>
      <c r="F111" s="13"/>
      <c r="G111" s="20"/>
      <c r="H111" s="20"/>
      <c r="I111" s="13"/>
      <c r="J111" s="12"/>
      <c r="K111" s="12"/>
      <c r="L111" s="12"/>
      <c r="M111" s="12"/>
      <c r="N111" s="13"/>
      <c r="O111" s="13"/>
    </row>
    <row r="112" spans="1:15" ht="20.100000000000001" customHeight="1" x14ac:dyDescent="0.2">
      <c r="A112" s="9">
        <v>110</v>
      </c>
      <c r="B112" s="10" t="str">
        <f t="shared" si="2"/>
        <v/>
      </c>
      <c r="C112" s="10" t="str">
        <f t="shared" si="3"/>
        <v/>
      </c>
      <c r="D112" s="11"/>
      <c r="E112" s="12"/>
      <c r="F112" s="13"/>
      <c r="G112" s="20"/>
      <c r="H112" s="20"/>
      <c r="I112" s="13"/>
      <c r="J112" s="12"/>
      <c r="K112" s="12"/>
      <c r="L112" s="12"/>
      <c r="M112" s="12"/>
      <c r="N112" s="13"/>
      <c r="O112" s="13"/>
    </row>
    <row r="113" spans="1:15" ht="20.100000000000001" customHeight="1" x14ac:dyDescent="0.2">
      <c r="A113" s="9">
        <v>111</v>
      </c>
      <c r="B113" s="10" t="str">
        <f t="shared" si="2"/>
        <v/>
      </c>
      <c r="C113" s="10" t="str">
        <f t="shared" si="3"/>
        <v/>
      </c>
      <c r="D113" s="11"/>
      <c r="E113" s="12"/>
      <c r="F113" s="13"/>
      <c r="G113" s="20"/>
      <c r="H113" s="20"/>
      <c r="I113" s="13"/>
      <c r="J113" s="12"/>
      <c r="K113" s="12"/>
      <c r="L113" s="12"/>
      <c r="M113" s="12"/>
      <c r="N113" s="13"/>
      <c r="O113" s="13"/>
    </row>
    <row r="114" spans="1:15" ht="20.100000000000001" customHeight="1" x14ac:dyDescent="0.2">
      <c r="A114" s="9">
        <v>112</v>
      </c>
      <c r="B114" s="10" t="str">
        <f t="shared" si="2"/>
        <v/>
      </c>
      <c r="C114" s="10" t="str">
        <f t="shared" si="3"/>
        <v/>
      </c>
      <c r="D114" s="11"/>
      <c r="E114" s="12"/>
      <c r="F114" s="13"/>
      <c r="G114" s="20"/>
      <c r="H114" s="20"/>
      <c r="I114" s="13"/>
      <c r="J114" s="12"/>
      <c r="K114" s="12"/>
      <c r="L114" s="12"/>
      <c r="M114" s="12"/>
      <c r="N114" s="13"/>
      <c r="O114" s="13"/>
    </row>
    <row r="115" spans="1:15" ht="20.100000000000001" customHeight="1" x14ac:dyDescent="0.2">
      <c r="A115" s="9">
        <v>113</v>
      </c>
      <c r="B115" s="10" t="str">
        <f t="shared" si="2"/>
        <v/>
      </c>
      <c r="C115" s="10" t="str">
        <f t="shared" si="3"/>
        <v/>
      </c>
      <c r="D115" s="11"/>
      <c r="E115" s="12"/>
      <c r="F115" s="13"/>
      <c r="G115" s="20"/>
      <c r="H115" s="20"/>
      <c r="I115" s="13"/>
      <c r="J115" s="12"/>
      <c r="K115" s="12"/>
      <c r="L115" s="12"/>
      <c r="M115" s="12"/>
      <c r="N115" s="13"/>
      <c r="O115" s="13"/>
    </row>
    <row r="116" spans="1:15" ht="20.100000000000001" customHeight="1" x14ac:dyDescent="0.2">
      <c r="A116" s="9">
        <v>114</v>
      </c>
      <c r="B116" s="10" t="str">
        <f t="shared" si="2"/>
        <v/>
      </c>
      <c r="C116" s="10" t="str">
        <f t="shared" si="3"/>
        <v/>
      </c>
      <c r="D116" s="11"/>
      <c r="E116" s="12"/>
      <c r="F116" s="13"/>
      <c r="G116" s="20"/>
      <c r="H116" s="20"/>
      <c r="I116" s="13"/>
      <c r="J116" s="12"/>
      <c r="K116" s="12"/>
      <c r="L116" s="12"/>
      <c r="M116" s="12"/>
      <c r="N116" s="13"/>
      <c r="O116" s="13"/>
    </row>
    <row r="117" spans="1:15" ht="20.100000000000001" customHeight="1" x14ac:dyDescent="0.2">
      <c r="A117" s="9">
        <v>115</v>
      </c>
      <c r="B117" s="10" t="str">
        <f t="shared" si="2"/>
        <v/>
      </c>
      <c r="C117" s="10" t="str">
        <f t="shared" si="3"/>
        <v/>
      </c>
      <c r="D117" s="11"/>
      <c r="E117" s="12"/>
      <c r="F117" s="13"/>
      <c r="G117" s="20"/>
      <c r="H117" s="20"/>
      <c r="I117" s="13"/>
      <c r="J117" s="12"/>
      <c r="K117" s="12"/>
      <c r="L117" s="12"/>
      <c r="M117" s="12"/>
      <c r="N117" s="13"/>
      <c r="O117" s="13"/>
    </row>
    <row r="118" spans="1:15" ht="20.100000000000001" customHeight="1" x14ac:dyDescent="0.2">
      <c r="A118" s="9">
        <v>116</v>
      </c>
      <c r="B118" s="10" t="str">
        <f t="shared" si="2"/>
        <v/>
      </c>
      <c r="C118" s="10" t="str">
        <f t="shared" si="3"/>
        <v/>
      </c>
      <c r="D118" s="11"/>
      <c r="E118" s="12"/>
      <c r="F118" s="13"/>
      <c r="G118" s="20"/>
      <c r="H118" s="20"/>
      <c r="I118" s="13"/>
      <c r="J118" s="12"/>
      <c r="K118" s="12"/>
      <c r="L118" s="12"/>
      <c r="M118" s="12"/>
      <c r="N118" s="13"/>
      <c r="O118" s="13"/>
    </row>
    <row r="119" spans="1:15" ht="20.100000000000001" customHeight="1" x14ac:dyDescent="0.2">
      <c r="A119" s="9">
        <v>117</v>
      </c>
      <c r="B119" s="10" t="str">
        <f t="shared" si="2"/>
        <v/>
      </c>
      <c r="C119" s="10" t="str">
        <f t="shared" si="3"/>
        <v/>
      </c>
      <c r="D119" s="11"/>
      <c r="E119" s="12"/>
      <c r="F119" s="13"/>
      <c r="G119" s="20"/>
      <c r="H119" s="20"/>
      <c r="I119" s="13"/>
      <c r="J119" s="12"/>
      <c r="K119" s="12"/>
      <c r="L119" s="12"/>
      <c r="M119" s="12"/>
      <c r="N119" s="13"/>
      <c r="O119" s="13"/>
    </row>
    <row r="120" spans="1:15" ht="20.100000000000001" customHeight="1" x14ac:dyDescent="0.2">
      <c r="A120" s="9">
        <v>118</v>
      </c>
      <c r="B120" s="10" t="str">
        <f t="shared" si="2"/>
        <v/>
      </c>
      <c r="C120" s="10" t="str">
        <f t="shared" si="3"/>
        <v/>
      </c>
      <c r="D120" s="11"/>
      <c r="E120" s="12"/>
      <c r="F120" s="13"/>
      <c r="G120" s="20"/>
      <c r="H120" s="20"/>
      <c r="I120" s="13"/>
      <c r="J120" s="12"/>
      <c r="K120" s="12"/>
      <c r="L120" s="12"/>
      <c r="M120" s="12"/>
      <c r="N120" s="13"/>
      <c r="O120" s="13"/>
    </row>
    <row r="121" spans="1:15" ht="20.100000000000001" customHeight="1" x14ac:dyDescent="0.2">
      <c r="A121" s="9">
        <v>119</v>
      </c>
      <c r="B121" s="10" t="str">
        <f t="shared" si="2"/>
        <v/>
      </c>
      <c r="C121" s="10" t="str">
        <f t="shared" si="3"/>
        <v/>
      </c>
      <c r="D121" s="11"/>
      <c r="E121" s="12"/>
      <c r="F121" s="13"/>
      <c r="G121" s="20"/>
      <c r="H121" s="20"/>
      <c r="I121" s="13"/>
      <c r="J121" s="12"/>
      <c r="K121" s="12"/>
      <c r="L121" s="12"/>
      <c r="M121" s="12"/>
      <c r="N121" s="13"/>
      <c r="O121" s="13"/>
    </row>
    <row r="122" spans="1:15" ht="20.100000000000001" customHeight="1" x14ac:dyDescent="0.2">
      <c r="A122" s="9">
        <v>120</v>
      </c>
      <c r="B122" s="10" t="str">
        <f t="shared" si="2"/>
        <v/>
      </c>
      <c r="C122" s="10" t="str">
        <f t="shared" si="3"/>
        <v/>
      </c>
      <c r="D122" s="11"/>
      <c r="E122" s="12"/>
      <c r="F122" s="13"/>
      <c r="G122" s="20"/>
      <c r="H122" s="20"/>
      <c r="I122" s="13"/>
      <c r="J122" s="12"/>
      <c r="K122" s="12"/>
      <c r="L122" s="12"/>
      <c r="M122" s="12"/>
      <c r="N122" s="13"/>
      <c r="O122" s="13"/>
    </row>
    <row r="123" spans="1:15" ht="20.100000000000001" customHeight="1" x14ac:dyDescent="0.2">
      <c r="A123" s="9">
        <v>121</v>
      </c>
      <c r="B123" s="10" t="str">
        <f t="shared" si="2"/>
        <v/>
      </c>
      <c r="C123" s="10" t="str">
        <f t="shared" si="3"/>
        <v/>
      </c>
      <c r="D123" s="11"/>
      <c r="E123" s="12"/>
      <c r="F123" s="13"/>
      <c r="G123" s="20"/>
      <c r="H123" s="20"/>
      <c r="I123" s="13"/>
      <c r="J123" s="12"/>
      <c r="K123" s="12"/>
      <c r="L123" s="12"/>
      <c r="M123" s="12"/>
      <c r="N123" s="13"/>
      <c r="O123" s="13"/>
    </row>
    <row r="124" spans="1:15" ht="20.100000000000001" customHeight="1" x14ac:dyDescent="0.2">
      <c r="A124" s="9">
        <v>122</v>
      </c>
      <c r="B124" s="10" t="str">
        <f t="shared" si="2"/>
        <v/>
      </c>
      <c r="C124" s="10" t="str">
        <f t="shared" si="3"/>
        <v/>
      </c>
      <c r="D124" s="11"/>
      <c r="E124" s="12"/>
      <c r="F124" s="13"/>
      <c r="G124" s="20"/>
      <c r="H124" s="20"/>
      <c r="I124" s="13"/>
      <c r="J124" s="12"/>
      <c r="K124" s="12"/>
      <c r="L124" s="12"/>
      <c r="M124" s="12"/>
      <c r="N124" s="13"/>
      <c r="O124" s="13"/>
    </row>
    <row r="125" spans="1:15" ht="20.100000000000001" customHeight="1" x14ac:dyDescent="0.2">
      <c r="A125" s="9">
        <v>123</v>
      </c>
      <c r="B125" s="10" t="str">
        <f t="shared" si="2"/>
        <v/>
      </c>
      <c r="C125" s="10" t="str">
        <f t="shared" si="3"/>
        <v/>
      </c>
      <c r="D125" s="11"/>
      <c r="E125" s="12"/>
      <c r="F125" s="13"/>
      <c r="G125" s="20"/>
      <c r="H125" s="20"/>
      <c r="I125" s="13"/>
      <c r="J125" s="12"/>
      <c r="K125" s="12"/>
      <c r="L125" s="12"/>
      <c r="M125" s="12"/>
      <c r="N125" s="13"/>
      <c r="O125" s="13"/>
    </row>
    <row r="126" spans="1:15" ht="20.100000000000001" customHeight="1" x14ac:dyDescent="0.2">
      <c r="A126" s="9">
        <v>124</v>
      </c>
      <c r="B126" s="10" t="str">
        <f t="shared" si="2"/>
        <v/>
      </c>
      <c r="C126" s="10" t="str">
        <f t="shared" si="3"/>
        <v/>
      </c>
      <c r="D126" s="11"/>
      <c r="E126" s="12"/>
      <c r="F126" s="13"/>
      <c r="G126" s="20"/>
      <c r="H126" s="20"/>
      <c r="I126" s="13"/>
      <c r="J126" s="12"/>
      <c r="K126" s="12"/>
      <c r="L126" s="12"/>
      <c r="M126" s="12"/>
      <c r="N126" s="13"/>
      <c r="O126" s="13"/>
    </row>
    <row r="127" spans="1:15" ht="20.100000000000001" customHeight="1" x14ac:dyDescent="0.2">
      <c r="A127" s="9">
        <v>125</v>
      </c>
      <c r="B127" s="10" t="str">
        <f t="shared" si="2"/>
        <v/>
      </c>
      <c r="C127" s="10" t="str">
        <f t="shared" si="3"/>
        <v/>
      </c>
      <c r="D127" s="11"/>
      <c r="E127" s="12"/>
      <c r="F127" s="13"/>
      <c r="G127" s="20"/>
      <c r="H127" s="20"/>
      <c r="I127" s="13"/>
      <c r="J127" s="12"/>
      <c r="K127" s="12"/>
      <c r="L127" s="12"/>
      <c r="M127" s="12"/>
      <c r="N127" s="13"/>
      <c r="O127" s="13"/>
    </row>
    <row r="128" spans="1:15" ht="20.100000000000001" customHeight="1" x14ac:dyDescent="0.2">
      <c r="A128" s="9">
        <v>126</v>
      </c>
      <c r="B128" s="10" t="str">
        <f t="shared" si="2"/>
        <v/>
      </c>
      <c r="C128" s="10" t="str">
        <f t="shared" si="3"/>
        <v/>
      </c>
      <c r="D128" s="11"/>
      <c r="E128" s="12"/>
      <c r="F128" s="13"/>
      <c r="G128" s="20"/>
      <c r="H128" s="20"/>
      <c r="I128" s="13"/>
      <c r="J128" s="12"/>
      <c r="K128" s="12"/>
      <c r="L128" s="12"/>
      <c r="M128" s="12"/>
      <c r="N128" s="13"/>
      <c r="O128" s="13"/>
    </row>
    <row r="129" spans="1:15" ht="20.100000000000001" customHeight="1" x14ac:dyDescent="0.2">
      <c r="A129" s="9">
        <v>127</v>
      </c>
      <c r="B129" s="10" t="str">
        <f t="shared" si="2"/>
        <v/>
      </c>
      <c r="C129" s="10" t="str">
        <f t="shared" si="3"/>
        <v/>
      </c>
      <c r="D129" s="11"/>
      <c r="E129" s="12"/>
      <c r="F129" s="13"/>
      <c r="G129" s="20"/>
      <c r="H129" s="20"/>
      <c r="I129" s="13"/>
      <c r="J129" s="12"/>
      <c r="K129" s="12"/>
      <c r="L129" s="12"/>
      <c r="M129" s="12"/>
      <c r="N129" s="13"/>
      <c r="O129" s="13"/>
    </row>
    <row r="130" spans="1:15" ht="20.100000000000001" customHeight="1" x14ac:dyDescent="0.2">
      <c r="A130" s="9">
        <v>128</v>
      </c>
      <c r="B130" s="10" t="str">
        <f t="shared" si="2"/>
        <v/>
      </c>
      <c r="C130" s="10" t="str">
        <f t="shared" si="3"/>
        <v/>
      </c>
      <c r="D130" s="11"/>
      <c r="E130" s="12"/>
      <c r="F130" s="13"/>
      <c r="G130" s="20"/>
      <c r="H130" s="20"/>
      <c r="I130" s="13"/>
      <c r="J130" s="12"/>
      <c r="K130" s="12"/>
      <c r="L130" s="12"/>
      <c r="M130" s="12"/>
      <c r="N130" s="13"/>
      <c r="O130" s="13"/>
    </row>
    <row r="131" spans="1:15" ht="20.100000000000001" customHeight="1" x14ac:dyDescent="0.2">
      <c r="A131" s="9">
        <v>129</v>
      </c>
      <c r="B131" s="10" t="str">
        <f t="shared" si="2"/>
        <v/>
      </c>
      <c r="C131" s="10" t="str">
        <f t="shared" si="3"/>
        <v/>
      </c>
      <c r="D131" s="11"/>
      <c r="E131" s="12"/>
      <c r="F131" s="13"/>
      <c r="G131" s="20"/>
      <c r="H131" s="20"/>
      <c r="I131" s="13"/>
      <c r="J131" s="12"/>
      <c r="K131" s="12"/>
      <c r="L131" s="12"/>
      <c r="M131" s="12"/>
      <c r="N131" s="13"/>
      <c r="O131" s="13"/>
    </row>
    <row r="132" spans="1:15" ht="20.100000000000001" customHeight="1" x14ac:dyDescent="0.2">
      <c r="A132" s="9">
        <v>130</v>
      </c>
      <c r="B132" s="10" t="str">
        <f t="shared" ref="B132:B195" si="4">IF(D132&lt;&gt;"",YEAR(D132),"")</f>
        <v/>
      </c>
      <c r="C132" s="10" t="str">
        <f t="shared" ref="C132:C195" si="5">IF(D132&lt;&gt;"",MONTH(D132),"")</f>
        <v/>
      </c>
      <c r="D132" s="11"/>
      <c r="E132" s="12"/>
      <c r="F132" s="13"/>
      <c r="G132" s="20"/>
      <c r="H132" s="20"/>
      <c r="I132" s="13"/>
      <c r="J132" s="12"/>
      <c r="K132" s="12"/>
      <c r="L132" s="12"/>
      <c r="M132" s="12"/>
      <c r="N132" s="13"/>
      <c r="O132" s="13"/>
    </row>
    <row r="133" spans="1:15" ht="20.100000000000001" customHeight="1" x14ac:dyDescent="0.2">
      <c r="A133" s="9">
        <v>131</v>
      </c>
      <c r="B133" s="10" t="str">
        <f t="shared" si="4"/>
        <v/>
      </c>
      <c r="C133" s="10" t="str">
        <f t="shared" si="5"/>
        <v/>
      </c>
      <c r="D133" s="11"/>
      <c r="E133" s="12"/>
      <c r="F133" s="13"/>
      <c r="G133" s="20"/>
      <c r="H133" s="20"/>
      <c r="I133" s="13"/>
      <c r="J133" s="12"/>
      <c r="K133" s="12"/>
      <c r="L133" s="12"/>
      <c r="M133" s="12"/>
      <c r="N133" s="13"/>
      <c r="O133" s="13"/>
    </row>
    <row r="134" spans="1:15" ht="20.100000000000001" customHeight="1" x14ac:dyDescent="0.2">
      <c r="A134" s="9">
        <v>132</v>
      </c>
      <c r="B134" s="10" t="str">
        <f t="shared" si="4"/>
        <v/>
      </c>
      <c r="C134" s="10" t="str">
        <f t="shared" si="5"/>
        <v/>
      </c>
      <c r="D134" s="11"/>
      <c r="E134" s="12"/>
      <c r="F134" s="13"/>
      <c r="G134" s="20"/>
      <c r="H134" s="20"/>
      <c r="I134" s="13"/>
      <c r="J134" s="12"/>
      <c r="K134" s="12"/>
      <c r="L134" s="12"/>
      <c r="M134" s="12"/>
      <c r="N134" s="13"/>
      <c r="O134" s="13"/>
    </row>
    <row r="135" spans="1:15" ht="20.100000000000001" customHeight="1" x14ac:dyDescent="0.2">
      <c r="A135" s="9">
        <v>133</v>
      </c>
      <c r="B135" s="10" t="str">
        <f t="shared" si="4"/>
        <v/>
      </c>
      <c r="C135" s="10" t="str">
        <f t="shared" si="5"/>
        <v/>
      </c>
      <c r="D135" s="11"/>
      <c r="E135" s="12"/>
      <c r="F135" s="13"/>
      <c r="G135" s="20"/>
      <c r="H135" s="20"/>
      <c r="I135" s="13"/>
      <c r="J135" s="12"/>
      <c r="K135" s="12"/>
      <c r="L135" s="12"/>
      <c r="M135" s="12"/>
      <c r="N135" s="13"/>
      <c r="O135" s="13"/>
    </row>
    <row r="136" spans="1:15" ht="20.100000000000001" customHeight="1" x14ac:dyDescent="0.2">
      <c r="A136" s="9">
        <v>134</v>
      </c>
      <c r="B136" s="10" t="str">
        <f t="shared" si="4"/>
        <v/>
      </c>
      <c r="C136" s="10" t="str">
        <f t="shared" si="5"/>
        <v/>
      </c>
      <c r="D136" s="11"/>
      <c r="E136" s="12"/>
      <c r="F136" s="13"/>
      <c r="G136" s="20"/>
      <c r="H136" s="20"/>
      <c r="I136" s="13"/>
      <c r="J136" s="12"/>
      <c r="K136" s="12"/>
      <c r="L136" s="12"/>
      <c r="M136" s="12"/>
      <c r="N136" s="13"/>
      <c r="O136" s="13"/>
    </row>
    <row r="137" spans="1:15" ht="20.100000000000001" customHeight="1" x14ac:dyDescent="0.2">
      <c r="A137" s="9">
        <v>135</v>
      </c>
      <c r="B137" s="10" t="str">
        <f t="shared" si="4"/>
        <v/>
      </c>
      <c r="C137" s="10" t="str">
        <f t="shared" si="5"/>
        <v/>
      </c>
      <c r="D137" s="11"/>
      <c r="E137" s="12"/>
      <c r="F137" s="13"/>
      <c r="G137" s="20"/>
      <c r="H137" s="20"/>
      <c r="I137" s="13"/>
      <c r="J137" s="12"/>
      <c r="K137" s="12"/>
      <c r="L137" s="12"/>
      <c r="M137" s="12"/>
      <c r="N137" s="13"/>
      <c r="O137" s="13"/>
    </row>
    <row r="138" spans="1:15" ht="20.100000000000001" customHeight="1" x14ac:dyDescent="0.2">
      <c r="A138" s="9">
        <v>136</v>
      </c>
      <c r="B138" s="10" t="str">
        <f t="shared" si="4"/>
        <v/>
      </c>
      <c r="C138" s="10" t="str">
        <f t="shared" si="5"/>
        <v/>
      </c>
      <c r="D138" s="11"/>
      <c r="E138" s="12"/>
      <c r="F138" s="13"/>
      <c r="G138" s="20"/>
      <c r="H138" s="20"/>
      <c r="I138" s="13"/>
      <c r="J138" s="12"/>
      <c r="K138" s="12"/>
      <c r="L138" s="12"/>
      <c r="M138" s="12"/>
      <c r="N138" s="13"/>
      <c r="O138" s="13"/>
    </row>
    <row r="139" spans="1:15" ht="20.100000000000001" customHeight="1" x14ac:dyDescent="0.2">
      <c r="A139" s="9">
        <v>137</v>
      </c>
      <c r="B139" s="10" t="str">
        <f t="shared" si="4"/>
        <v/>
      </c>
      <c r="C139" s="10" t="str">
        <f t="shared" si="5"/>
        <v/>
      </c>
      <c r="D139" s="11"/>
      <c r="E139" s="12"/>
      <c r="F139" s="13"/>
      <c r="G139" s="20"/>
      <c r="H139" s="20"/>
      <c r="I139" s="13"/>
      <c r="J139" s="12"/>
      <c r="K139" s="12"/>
      <c r="L139" s="12"/>
      <c r="M139" s="12"/>
      <c r="N139" s="13"/>
      <c r="O139" s="13"/>
    </row>
    <row r="140" spans="1:15" ht="20.100000000000001" customHeight="1" x14ac:dyDescent="0.2">
      <c r="A140" s="9">
        <v>138</v>
      </c>
      <c r="B140" s="10" t="str">
        <f t="shared" si="4"/>
        <v/>
      </c>
      <c r="C140" s="10" t="str">
        <f t="shared" si="5"/>
        <v/>
      </c>
      <c r="D140" s="11"/>
      <c r="E140" s="12"/>
      <c r="F140" s="13"/>
      <c r="G140" s="20"/>
      <c r="H140" s="20"/>
      <c r="I140" s="13"/>
      <c r="J140" s="12"/>
      <c r="K140" s="12"/>
      <c r="L140" s="12"/>
      <c r="M140" s="12"/>
      <c r="N140" s="13"/>
      <c r="O140" s="13"/>
    </row>
    <row r="141" spans="1:15" ht="20.100000000000001" customHeight="1" x14ac:dyDescent="0.2">
      <c r="A141" s="9">
        <v>139</v>
      </c>
      <c r="B141" s="10" t="str">
        <f t="shared" si="4"/>
        <v/>
      </c>
      <c r="C141" s="10" t="str">
        <f t="shared" si="5"/>
        <v/>
      </c>
      <c r="D141" s="11"/>
      <c r="E141" s="12"/>
      <c r="F141" s="13"/>
      <c r="G141" s="20"/>
      <c r="H141" s="20"/>
      <c r="I141" s="13"/>
      <c r="J141" s="12"/>
      <c r="K141" s="12"/>
      <c r="L141" s="12"/>
      <c r="M141" s="12"/>
      <c r="N141" s="13"/>
      <c r="O141" s="13"/>
    </row>
    <row r="142" spans="1:15" ht="20.100000000000001" customHeight="1" x14ac:dyDescent="0.2">
      <c r="A142" s="9">
        <v>140</v>
      </c>
      <c r="B142" s="10" t="str">
        <f t="shared" si="4"/>
        <v/>
      </c>
      <c r="C142" s="10" t="str">
        <f t="shared" si="5"/>
        <v/>
      </c>
      <c r="D142" s="11"/>
      <c r="E142" s="12"/>
      <c r="F142" s="13"/>
      <c r="G142" s="20"/>
      <c r="H142" s="20"/>
      <c r="I142" s="13"/>
      <c r="J142" s="12"/>
      <c r="K142" s="12"/>
      <c r="L142" s="12"/>
      <c r="M142" s="12"/>
      <c r="N142" s="13"/>
      <c r="O142" s="13"/>
    </row>
    <row r="143" spans="1:15" ht="20.100000000000001" customHeight="1" x14ac:dyDescent="0.2">
      <c r="A143" s="9">
        <v>141</v>
      </c>
      <c r="B143" s="10" t="str">
        <f t="shared" si="4"/>
        <v/>
      </c>
      <c r="C143" s="10" t="str">
        <f t="shared" si="5"/>
        <v/>
      </c>
      <c r="D143" s="11"/>
      <c r="E143" s="12"/>
      <c r="F143" s="13"/>
      <c r="G143" s="20"/>
      <c r="H143" s="20"/>
      <c r="I143" s="13"/>
      <c r="J143" s="12"/>
      <c r="K143" s="12"/>
      <c r="L143" s="12"/>
      <c r="M143" s="12"/>
      <c r="N143" s="13"/>
      <c r="O143" s="13"/>
    </row>
    <row r="144" spans="1:15" ht="20.100000000000001" customHeight="1" x14ac:dyDescent="0.2">
      <c r="A144" s="9">
        <v>142</v>
      </c>
      <c r="B144" s="10" t="str">
        <f t="shared" si="4"/>
        <v/>
      </c>
      <c r="C144" s="10" t="str">
        <f t="shared" si="5"/>
        <v/>
      </c>
      <c r="D144" s="11"/>
      <c r="E144" s="12"/>
      <c r="F144" s="13"/>
      <c r="G144" s="20"/>
      <c r="H144" s="20"/>
      <c r="I144" s="13"/>
      <c r="J144" s="12"/>
      <c r="K144" s="12"/>
      <c r="L144" s="12"/>
      <c r="M144" s="12"/>
      <c r="N144" s="13"/>
      <c r="O144" s="13"/>
    </row>
    <row r="145" spans="1:15" ht="20.100000000000001" customHeight="1" x14ac:dyDescent="0.2">
      <c r="A145" s="9">
        <v>143</v>
      </c>
      <c r="B145" s="10" t="str">
        <f t="shared" si="4"/>
        <v/>
      </c>
      <c r="C145" s="10" t="str">
        <f t="shared" si="5"/>
        <v/>
      </c>
      <c r="D145" s="11"/>
      <c r="E145" s="12"/>
      <c r="F145" s="13"/>
      <c r="G145" s="20"/>
      <c r="H145" s="20"/>
      <c r="I145" s="13"/>
      <c r="J145" s="12"/>
      <c r="K145" s="12"/>
      <c r="L145" s="12"/>
      <c r="M145" s="12"/>
      <c r="N145" s="13"/>
      <c r="O145" s="13"/>
    </row>
    <row r="146" spans="1:15" ht="20.100000000000001" customHeight="1" x14ac:dyDescent="0.2">
      <c r="A146" s="9">
        <v>144</v>
      </c>
      <c r="B146" s="10" t="str">
        <f t="shared" si="4"/>
        <v/>
      </c>
      <c r="C146" s="10" t="str">
        <f t="shared" si="5"/>
        <v/>
      </c>
      <c r="D146" s="11"/>
      <c r="E146" s="12"/>
      <c r="F146" s="13"/>
      <c r="G146" s="20"/>
      <c r="H146" s="20"/>
      <c r="I146" s="13"/>
      <c r="J146" s="12"/>
      <c r="K146" s="12"/>
      <c r="L146" s="12"/>
      <c r="M146" s="12"/>
      <c r="N146" s="13"/>
      <c r="O146" s="13"/>
    </row>
    <row r="147" spans="1:15" ht="20.100000000000001" customHeight="1" x14ac:dyDescent="0.2">
      <c r="A147" s="9">
        <v>145</v>
      </c>
      <c r="B147" s="10" t="str">
        <f t="shared" si="4"/>
        <v/>
      </c>
      <c r="C147" s="10" t="str">
        <f t="shared" si="5"/>
        <v/>
      </c>
      <c r="D147" s="11"/>
      <c r="E147" s="12"/>
      <c r="F147" s="13"/>
      <c r="G147" s="20"/>
      <c r="H147" s="20"/>
      <c r="I147" s="13"/>
      <c r="J147" s="12"/>
      <c r="K147" s="12"/>
      <c r="L147" s="12"/>
      <c r="M147" s="12"/>
      <c r="N147" s="13"/>
      <c r="O147" s="13"/>
    </row>
    <row r="148" spans="1:15" ht="20.100000000000001" customHeight="1" x14ac:dyDescent="0.2">
      <c r="A148" s="9">
        <v>146</v>
      </c>
      <c r="B148" s="10" t="str">
        <f t="shared" si="4"/>
        <v/>
      </c>
      <c r="C148" s="10" t="str">
        <f t="shared" si="5"/>
        <v/>
      </c>
      <c r="D148" s="11"/>
      <c r="E148" s="12"/>
      <c r="F148" s="13"/>
      <c r="G148" s="20"/>
      <c r="H148" s="20"/>
      <c r="I148" s="13"/>
      <c r="J148" s="12"/>
      <c r="K148" s="12"/>
      <c r="L148" s="12"/>
      <c r="M148" s="12"/>
      <c r="N148" s="13"/>
      <c r="O148" s="13"/>
    </row>
    <row r="149" spans="1:15" ht="20.100000000000001" customHeight="1" x14ac:dyDescent="0.2">
      <c r="A149" s="9">
        <v>147</v>
      </c>
      <c r="B149" s="10" t="str">
        <f t="shared" si="4"/>
        <v/>
      </c>
      <c r="C149" s="10" t="str">
        <f t="shared" si="5"/>
        <v/>
      </c>
      <c r="D149" s="11"/>
      <c r="E149" s="12"/>
      <c r="F149" s="13"/>
      <c r="G149" s="20"/>
      <c r="H149" s="20"/>
      <c r="I149" s="13"/>
      <c r="J149" s="12"/>
      <c r="K149" s="12"/>
      <c r="L149" s="12"/>
      <c r="M149" s="12"/>
      <c r="N149" s="13"/>
      <c r="O149" s="13"/>
    </row>
    <row r="150" spans="1:15" ht="20.100000000000001" customHeight="1" x14ac:dyDescent="0.2">
      <c r="A150" s="9">
        <v>148</v>
      </c>
      <c r="B150" s="10" t="str">
        <f t="shared" si="4"/>
        <v/>
      </c>
      <c r="C150" s="10" t="str">
        <f t="shared" si="5"/>
        <v/>
      </c>
      <c r="D150" s="11"/>
      <c r="E150" s="12"/>
      <c r="F150" s="13"/>
      <c r="G150" s="20"/>
      <c r="H150" s="20"/>
      <c r="I150" s="13"/>
      <c r="J150" s="12"/>
      <c r="K150" s="12"/>
      <c r="L150" s="12"/>
      <c r="M150" s="12"/>
      <c r="N150" s="13"/>
      <c r="O150" s="13"/>
    </row>
    <row r="151" spans="1:15" ht="20.100000000000001" customHeight="1" x14ac:dyDescent="0.2">
      <c r="A151" s="9">
        <v>149</v>
      </c>
      <c r="B151" s="10" t="str">
        <f t="shared" si="4"/>
        <v/>
      </c>
      <c r="C151" s="10" t="str">
        <f t="shared" si="5"/>
        <v/>
      </c>
      <c r="D151" s="11"/>
      <c r="E151" s="12"/>
      <c r="F151" s="13"/>
      <c r="G151" s="20"/>
      <c r="H151" s="20"/>
      <c r="I151" s="13"/>
      <c r="J151" s="12"/>
      <c r="K151" s="12"/>
      <c r="L151" s="12"/>
      <c r="M151" s="12"/>
      <c r="N151" s="13"/>
      <c r="O151" s="13"/>
    </row>
    <row r="152" spans="1:15" ht="20.100000000000001" customHeight="1" x14ac:dyDescent="0.2">
      <c r="A152" s="9">
        <v>150</v>
      </c>
      <c r="B152" s="10" t="str">
        <f t="shared" si="4"/>
        <v/>
      </c>
      <c r="C152" s="10" t="str">
        <f t="shared" si="5"/>
        <v/>
      </c>
      <c r="D152" s="11"/>
      <c r="E152" s="12"/>
      <c r="F152" s="13"/>
      <c r="G152" s="20"/>
      <c r="H152" s="20"/>
      <c r="I152" s="13"/>
      <c r="J152" s="12"/>
      <c r="K152" s="12"/>
      <c r="L152" s="12"/>
      <c r="M152" s="12"/>
      <c r="N152" s="13"/>
      <c r="O152" s="13"/>
    </row>
    <row r="153" spans="1:15" ht="20.100000000000001" customHeight="1" x14ac:dyDescent="0.2">
      <c r="A153" s="9">
        <v>151</v>
      </c>
      <c r="B153" s="10" t="str">
        <f t="shared" si="4"/>
        <v/>
      </c>
      <c r="C153" s="10" t="str">
        <f t="shared" si="5"/>
        <v/>
      </c>
      <c r="D153" s="11"/>
      <c r="E153" s="12"/>
      <c r="F153" s="13"/>
      <c r="G153" s="20"/>
      <c r="H153" s="20"/>
      <c r="I153" s="13"/>
      <c r="J153" s="12"/>
      <c r="K153" s="12"/>
      <c r="L153" s="12"/>
      <c r="M153" s="12"/>
      <c r="N153" s="13"/>
      <c r="O153" s="13"/>
    </row>
    <row r="154" spans="1:15" ht="20.100000000000001" customHeight="1" x14ac:dyDescent="0.2">
      <c r="A154" s="9">
        <v>152</v>
      </c>
      <c r="B154" s="10" t="str">
        <f t="shared" si="4"/>
        <v/>
      </c>
      <c r="C154" s="10" t="str">
        <f t="shared" si="5"/>
        <v/>
      </c>
      <c r="D154" s="11"/>
      <c r="E154" s="12"/>
      <c r="F154" s="13"/>
      <c r="G154" s="20"/>
      <c r="H154" s="20"/>
      <c r="I154" s="13"/>
      <c r="J154" s="12"/>
      <c r="K154" s="12"/>
      <c r="L154" s="12"/>
      <c r="M154" s="12"/>
      <c r="N154" s="13"/>
      <c r="O154" s="13"/>
    </row>
    <row r="155" spans="1:15" ht="20.100000000000001" customHeight="1" x14ac:dyDescent="0.2">
      <c r="A155" s="9">
        <v>153</v>
      </c>
      <c r="B155" s="10" t="str">
        <f t="shared" si="4"/>
        <v/>
      </c>
      <c r="C155" s="10" t="str">
        <f t="shared" si="5"/>
        <v/>
      </c>
      <c r="D155" s="11"/>
      <c r="E155" s="12"/>
      <c r="F155" s="13"/>
      <c r="G155" s="20"/>
      <c r="H155" s="20"/>
      <c r="I155" s="13"/>
      <c r="J155" s="12"/>
      <c r="K155" s="12"/>
      <c r="L155" s="12"/>
      <c r="M155" s="12"/>
      <c r="N155" s="13"/>
      <c r="O155" s="13"/>
    </row>
    <row r="156" spans="1:15" ht="20.100000000000001" customHeight="1" x14ac:dyDescent="0.2">
      <c r="A156" s="9">
        <v>154</v>
      </c>
      <c r="B156" s="10" t="str">
        <f t="shared" si="4"/>
        <v/>
      </c>
      <c r="C156" s="10" t="str">
        <f t="shared" si="5"/>
        <v/>
      </c>
      <c r="D156" s="11"/>
      <c r="E156" s="12"/>
      <c r="F156" s="13"/>
      <c r="G156" s="20"/>
      <c r="H156" s="20"/>
      <c r="I156" s="13"/>
      <c r="J156" s="12"/>
      <c r="K156" s="12"/>
      <c r="L156" s="12"/>
      <c r="M156" s="12"/>
      <c r="N156" s="13"/>
      <c r="O156" s="13"/>
    </row>
    <row r="157" spans="1:15" ht="20.100000000000001" customHeight="1" x14ac:dyDescent="0.2">
      <c r="A157" s="9">
        <v>155</v>
      </c>
      <c r="B157" s="10" t="str">
        <f t="shared" si="4"/>
        <v/>
      </c>
      <c r="C157" s="10" t="str">
        <f t="shared" si="5"/>
        <v/>
      </c>
      <c r="D157" s="11"/>
      <c r="E157" s="12"/>
      <c r="F157" s="13"/>
      <c r="G157" s="20"/>
      <c r="H157" s="20"/>
      <c r="I157" s="13"/>
      <c r="J157" s="12"/>
      <c r="K157" s="12"/>
      <c r="L157" s="12"/>
      <c r="M157" s="12"/>
      <c r="N157" s="13"/>
      <c r="O157" s="13"/>
    </row>
    <row r="158" spans="1:15" ht="20.100000000000001" customHeight="1" x14ac:dyDescent="0.2">
      <c r="A158" s="9">
        <v>156</v>
      </c>
      <c r="B158" s="10" t="str">
        <f t="shared" si="4"/>
        <v/>
      </c>
      <c r="C158" s="10" t="str">
        <f t="shared" si="5"/>
        <v/>
      </c>
      <c r="D158" s="11"/>
      <c r="E158" s="12"/>
      <c r="F158" s="13"/>
      <c r="G158" s="20"/>
      <c r="H158" s="20"/>
      <c r="I158" s="13"/>
      <c r="J158" s="12"/>
      <c r="K158" s="12"/>
      <c r="L158" s="12"/>
      <c r="M158" s="12"/>
      <c r="N158" s="13"/>
      <c r="O158" s="13"/>
    </row>
    <row r="159" spans="1:15" ht="20.100000000000001" customHeight="1" x14ac:dyDescent="0.2">
      <c r="A159" s="9">
        <v>157</v>
      </c>
      <c r="B159" s="10" t="str">
        <f t="shared" si="4"/>
        <v/>
      </c>
      <c r="C159" s="10" t="str">
        <f t="shared" si="5"/>
        <v/>
      </c>
      <c r="D159" s="11"/>
      <c r="E159" s="12"/>
      <c r="F159" s="13"/>
      <c r="G159" s="20"/>
      <c r="H159" s="20"/>
      <c r="I159" s="13"/>
      <c r="J159" s="12"/>
      <c r="K159" s="12"/>
      <c r="L159" s="12"/>
      <c r="M159" s="12"/>
      <c r="N159" s="13"/>
      <c r="O159" s="13"/>
    </row>
    <row r="160" spans="1:15" ht="20.100000000000001" customHeight="1" x14ac:dyDescent="0.2">
      <c r="A160" s="9">
        <v>158</v>
      </c>
      <c r="B160" s="10" t="str">
        <f t="shared" si="4"/>
        <v/>
      </c>
      <c r="C160" s="10" t="str">
        <f t="shared" si="5"/>
        <v/>
      </c>
      <c r="D160" s="11"/>
      <c r="E160" s="12"/>
      <c r="F160" s="13"/>
      <c r="G160" s="20"/>
      <c r="H160" s="20"/>
      <c r="I160" s="13"/>
      <c r="J160" s="12"/>
      <c r="K160" s="12"/>
      <c r="L160" s="12"/>
      <c r="M160" s="12"/>
      <c r="N160" s="13"/>
      <c r="O160" s="13"/>
    </row>
    <row r="161" spans="1:15" ht="20.100000000000001" customHeight="1" x14ac:dyDescent="0.2">
      <c r="A161" s="9">
        <v>159</v>
      </c>
      <c r="B161" s="10" t="str">
        <f t="shared" si="4"/>
        <v/>
      </c>
      <c r="C161" s="10" t="str">
        <f t="shared" si="5"/>
        <v/>
      </c>
      <c r="D161" s="11"/>
      <c r="E161" s="12"/>
      <c r="F161" s="13"/>
      <c r="G161" s="20"/>
      <c r="H161" s="20"/>
      <c r="I161" s="13"/>
      <c r="J161" s="12"/>
      <c r="K161" s="12"/>
      <c r="L161" s="12"/>
      <c r="M161" s="12"/>
      <c r="N161" s="13"/>
      <c r="O161" s="13"/>
    </row>
    <row r="162" spans="1:15" ht="20.100000000000001" customHeight="1" x14ac:dyDescent="0.2">
      <c r="A162" s="9">
        <v>160</v>
      </c>
      <c r="B162" s="10" t="str">
        <f t="shared" si="4"/>
        <v/>
      </c>
      <c r="C162" s="10" t="str">
        <f t="shared" si="5"/>
        <v/>
      </c>
      <c r="D162" s="11"/>
      <c r="E162" s="12"/>
      <c r="F162" s="13"/>
      <c r="G162" s="20"/>
      <c r="H162" s="20"/>
      <c r="I162" s="13"/>
      <c r="J162" s="12"/>
      <c r="K162" s="12"/>
      <c r="L162" s="12"/>
      <c r="M162" s="12"/>
      <c r="N162" s="13"/>
      <c r="O162" s="13"/>
    </row>
    <row r="163" spans="1:15" ht="20.100000000000001" customHeight="1" x14ac:dyDescent="0.2">
      <c r="A163" s="9">
        <v>161</v>
      </c>
      <c r="B163" s="10" t="str">
        <f t="shared" si="4"/>
        <v/>
      </c>
      <c r="C163" s="10" t="str">
        <f t="shared" si="5"/>
        <v/>
      </c>
      <c r="D163" s="11"/>
      <c r="E163" s="12"/>
      <c r="F163" s="13"/>
      <c r="G163" s="20"/>
      <c r="H163" s="20"/>
      <c r="I163" s="13"/>
      <c r="J163" s="12"/>
      <c r="K163" s="12"/>
      <c r="L163" s="12"/>
      <c r="M163" s="12"/>
      <c r="N163" s="13"/>
      <c r="O163" s="13"/>
    </row>
    <row r="164" spans="1:15" ht="20.100000000000001" customHeight="1" x14ac:dyDescent="0.2">
      <c r="A164" s="9">
        <v>162</v>
      </c>
      <c r="B164" s="10" t="str">
        <f t="shared" si="4"/>
        <v/>
      </c>
      <c r="C164" s="10" t="str">
        <f t="shared" si="5"/>
        <v/>
      </c>
      <c r="D164" s="11"/>
      <c r="E164" s="12"/>
      <c r="F164" s="13"/>
      <c r="G164" s="20"/>
      <c r="H164" s="20"/>
      <c r="I164" s="13"/>
      <c r="J164" s="12"/>
      <c r="K164" s="12"/>
      <c r="L164" s="12"/>
      <c r="M164" s="12"/>
      <c r="N164" s="13"/>
      <c r="O164" s="13"/>
    </row>
    <row r="165" spans="1:15" ht="20.100000000000001" customHeight="1" x14ac:dyDescent="0.2">
      <c r="A165" s="9">
        <v>163</v>
      </c>
      <c r="B165" s="10" t="str">
        <f t="shared" si="4"/>
        <v/>
      </c>
      <c r="C165" s="10" t="str">
        <f t="shared" si="5"/>
        <v/>
      </c>
      <c r="D165" s="11"/>
      <c r="E165" s="12"/>
      <c r="F165" s="13"/>
      <c r="G165" s="20"/>
      <c r="H165" s="20"/>
      <c r="I165" s="13"/>
      <c r="J165" s="12"/>
      <c r="K165" s="12"/>
      <c r="L165" s="12"/>
      <c r="M165" s="12"/>
      <c r="N165" s="13"/>
      <c r="O165" s="13"/>
    </row>
    <row r="166" spans="1:15" ht="20.100000000000001" customHeight="1" x14ac:dyDescent="0.2">
      <c r="A166" s="9">
        <v>164</v>
      </c>
      <c r="B166" s="10" t="str">
        <f t="shared" si="4"/>
        <v/>
      </c>
      <c r="C166" s="10" t="str">
        <f t="shared" si="5"/>
        <v/>
      </c>
      <c r="D166" s="11"/>
      <c r="E166" s="12"/>
      <c r="F166" s="13"/>
      <c r="G166" s="20"/>
      <c r="H166" s="20"/>
      <c r="I166" s="13"/>
      <c r="J166" s="12"/>
      <c r="K166" s="12"/>
      <c r="L166" s="12"/>
      <c r="M166" s="12"/>
      <c r="N166" s="13"/>
      <c r="O166" s="13"/>
    </row>
    <row r="167" spans="1:15" ht="20.100000000000001" customHeight="1" x14ac:dyDescent="0.2">
      <c r="A167" s="9">
        <v>165</v>
      </c>
      <c r="B167" s="10" t="str">
        <f t="shared" si="4"/>
        <v/>
      </c>
      <c r="C167" s="10" t="str">
        <f t="shared" si="5"/>
        <v/>
      </c>
      <c r="D167" s="11"/>
      <c r="E167" s="12"/>
      <c r="F167" s="13"/>
      <c r="G167" s="20"/>
      <c r="H167" s="20"/>
      <c r="I167" s="13"/>
      <c r="J167" s="12"/>
      <c r="K167" s="12"/>
      <c r="L167" s="12"/>
      <c r="M167" s="12"/>
      <c r="N167" s="13"/>
      <c r="O167" s="13"/>
    </row>
    <row r="168" spans="1:15" ht="20.100000000000001" customHeight="1" x14ac:dyDescent="0.2">
      <c r="A168" s="9">
        <v>166</v>
      </c>
      <c r="B168" s="10" t="str">
        <f t="shared" si="4"/>
        <v/>
      </c>
      <c r="C168" s="10" t="str">
        <f t="shared" si="5"/>
        <v/>
      </c>
      <c r="D168" s="11"/>
      <c r="E168" s="12"/>
      <c r="F168" s="13"/>
      <c r="G168" s="20"/>
      <c r="H168" s="20"/>
      <c r="I168" s="13"/>
      <c r="J168" s="12"/>
      <c r="K168" s="12"/>
      <c r="L168" s="12"/>
      <c r="M168" s="12"/>
      <c r="N168" s="13"/>
      <c r="O168" s="13"/>
    </row>
    <row r="169" spans="1:15" ht="20.100000000000001" customHeight="1" x14ac:dyDescent="0.2">
      <c r="A169" s="9">
        <v>167</v>
      </c>
      <c r="B169" s="10" t="str">
        <f t="shared" si="4"/>
        <v/>
      </c>
      <c r="C169" s="10" t="str">
        <f t="shared" si="5"/>
        <v/>
      </c>
      <c r="D169" s="11"/>
      <c r="E169" s="12"/>
      <c r="F169" s="13"/>
      <c r="G169" s="20"/>
      <c r="H169" s="20"/>
      <c r="I169" s="13"/>
      <c r="J169" s="12"/>
      <c r="K169" s="12"/>
      <c r="L169" s="12"/>
      <c r="M169" s="12"/>
      <c r="N169" s="13"/>
      <c r="O169" s="13"/>
    </row>
    <row r="170" spans="1:15" ht="20.100000000000001" customHeight="1" x14ac:dyDescent="0.2">
      <c r="A170" s="9">
        <v>168</v>
      </c>
      <c r="B170" s="10" t="str">
        <f t="shared" si="4"/>
        <v/>
      </c>
      <c r="C170" s="10" t="str">
        <f t="shared" si="5"/>
        <v/>
      </c>
      <c r="D170" s="11"/>
      <c r="E170" s="12"/>
      <c r="F170" s="13"/>
      <c r="G170" s="20"/>
      <c r="H170" s="20"/>
      <c r="I170" s="13"/>
      <c r="J170" s="12"/>
      <c r="K170" s="12"/>
      <c r="L170" s="12"/>
      <c r="M170" s="12"/>
      <c r="N170" s="13"/>
      <c r="O170" s="13"/>
    </row>
    <row r="171" spans="1:15" ht="20.100000000000001" customHeight="1" x14ac:dyDescent="0.2">
      <c r="A171" s="9">
        <v>169</v>
      </c>
      <c r="B171" s="10" t="str">
        <f t="shared" si="4"/>
        <v/>
      </c>
      <c r="C171" s="10" t="str">
        <f t="shared" si="5"/>
        <v/>
      </c>
      <c r="D171" s="11"/>
      <c r="E171" s="12"/>
      <c r="F171" s="13"/>
      <c r="G171" s="20"/>
      <c r="H171" s="20"/>
      <c r="I171" s="13"/>
      <c r="J171" s="12"/>
      <c r="K171" s="12"/>
      <c r="L171" s="12"/>
      <c r="M171" s="12"/>
      <c r="N171" s="13"/>
      <c r="O171" s="13"/>
    </row>
    <row r="172" spans="1:15" ht="20.100000000000001" customHeight="1" x14ac:dyDescent="0.2">
      <c r="A172" s="9">
        <v>170</v>
      </c>
      <c r="B172" s="10" t="str">
        <f t="shared" si="4"/>
        <v/>
      </c>
      <c r="C172" s="10" t="str">
        <f t="shared" si="5"/>
        <v/>
      </c>
      <c r="D172" s="11"/>
      <c r="E172" s="12"/>
      <c r="F172" s="13"/>
      <c r="G172" s="20"/>
      <c r="H172" s="20"/>
      <c r="I172" s="13"/>
      <c r="J172" s="12"/>
      <c r="K172" s="12"/>
      <c r="L172" s="12"/>
      <c r="M172" s="12"/>
      <c r="N172" s="13"/>
      <c r="O172" s="13"/>
    </row>
    <row r="173" spans="1:15" ht="20.100000000000001" customHeight="1" x14ac:dyDescent="0.2">
      <c r="A173" s="9">
        <v>171</v>
      </c>
      <c r="B173" s="10" t="str">
        <f t="shared" si="4"/>
        <v/>
      </c>
      <c r="C173" s="10" t="str">
        <f t="shared" si="5"/>
        <v/>
      </c>
      <c r="D173" s="11"/>
      <c r="E173" s="12"/>
      <c r="F173" s="13"/>
      <c r="G173" s="20"/>
      <c r="H173" s="20"/>
      <c r="I173" s="13"/>
      <c r="J173" s="12"/>
      <c r="K173" s="12"/>
      <c r="L173" s="12"/>
      <c r="M173" s="12"/>
      <c r="N173" s="13"/>
      <c r="O173" s="13"/>
    </row>
    <row r="174" spans="1:15" ht="20.100000000000001" customHeight="1" x14ac:dyDescent="0.2">
      <c r="A174" s="9">
        <v>172</v>
      </c>
      <c r="B174" s="10" t="str">
        <f t="shared" si="4"/>
        <v/>
      </c>
      <c r="C174" s="10" t="str">
        <f t="shared" si="5"/>
        <v/>
      </c>
      <c r="D174" s="11"/>
      <c r="E174" s="12"/>
      <c r="F174" s="13"/>
      <c r="G174" s="20"/>
      <c r="H174" s="20"/>
      <c r="I174" s="13"/>
      <c r="J174" s="12"/>
      <c r="K174" s="12"/>
      <c r="L174" s="12"/>
      <c r="M174" s="12"/>
      <c r="N174" s="13"/>
      <c r="O174" s="13"/>
    </row>
    <row r="175" spans="1:15" ht="20.100000000000001" customHeight="1" x14ac:dyDescent="0.2">
      <c r="A175" s="9">
        <v>173</v>
      </c>
      <c r="B175" s="10" t="str">
        <f t="shared" si="4"/>
        <v/>
      </c>
      <c r="C175" s="10" t="str">
        <f t="shared" si="5"/>
        <v/>
      </c>
      <c r="D175" s="11"/>
      <c r="E175" s="12"/>
      <c r="F175" s="13"/>
      <c r="G175" s="20"/>
      <c r="H175" s="20"/>
      <c r="I175" s="13"/>
      <c r="J175" s="12"/>
      <c r="K175" s="12"/>
      <c r="L175" s="12"/>
      <c r="M175" s="12"/>
      <c r="N175" s="13"/>
      <c r="O175" s="13"/>
    </row>
    <row r="176" spans="1:15" ht="20.100000000000001" customHeight="1" x14ac:dyDescent="0.2">
      <c r="A176" s="9">
        <v>174</v>
      </c>
      <c r="B176" s="10" t="str">
        <f t="shared" si="4"/>
        <v/>
      </c>
      <c r="C176" s="10" t="str">
        <f t="shared" si="5"/>
        <v/>
      </c>
      <c r="D176" s="11"/>
      <c r="E176" s="12"/>
      <c r="F176" s="13"/>
      <c r="G176" s="20"/>
      <c r="H176" s="20"/>
      <c r="I176" s="13"/>
      <c r="J176" s="12"/>
      <c r="K176" s="12"/>
      <c r="L176" s="12"/>
      <c r="M176" s="12"/>
      <c r="N176" s="13"/>
      <c r="O176" s="13"/>
    </row>
    <row r="177" spans="1:15" ht="20.100000000000001" customHeight="1" x14ac:dyDescent="0.2">
      <c r="A177" s="9">
        <v>175</v>
      </c>
      <c r="B177" s="10" t="str">
        <f t="shared" si="4"/>
        <v/>
      </c>
      <c r="C177" s="10" t="str">
        <f t="shared" si="5"/>
        <v/>
      </c>
      <c r="D177" s="11"/>
      <c r="E177" s="12"/>
      <c r="F177" s="13"/>
      <c r="G177" s="20"/>
      <c r="H177" s="20"/>
      <c r="I177" s="13"/>
      <c r="J177" s="12"/>
      <c r="K177" s="12"/>
      <c r="L177" s="12"/>
      <c r="M177" s="12"/>
      <c r="N177" s="13"/>
      <c r="O177" s="13"/>
    </row>
    <row r="178" spans="1:15" ht="20.100000000000001" customHeight="1" x14ac:dyDescent="0.2">
      <c r="A178" s="9">
        <v>176</v>
      </c>
      <c r="B178" s="10" t="str">
        <f t="shared" si="4"/>
        <v/>
      </c>
      <c r="C178" s="10" t="str">
        <f t="shared" si="5"/>
        <v/>
      </c>
      <c r="D178" s="11"/>
      <c r="E178" s="12"/>
      <c r="F178" s="13"/>
      <c r="G178" s="20"/>
      <c r="H178" s="20"/>
      <c r="I178" s="13"/>
      <c r="J178" s="12"/>
      <c r="K178" s="12"/>
      <c r="L178" s="12"/>
      <c r="M178" s="12"/>
      <c r="N178" s="13"/>
      <c r="O178" s="13"/>
    </row>
    <row r="179" spans="1:15" ht="20.100000000000001" customHeight="1" x14ac:dyDescent="0.2">
      <c r="A179" s="9">
        <v>177</v>
      </c>
      <c r="B179" s="10" t="str">
        <f t="shared" si="4"/>
        <v/>
      </c>
      <c r="C179" s="10" t="str">
        <f t="shared" si="5"/>
        <v/>
      </c>
      <c r="D179" s="11"/>
      <c r="E179" s="12"/>
      <c r="F179" s="13"/>
      <c r="G179" s="20"/>
      <c r="H179" s="20"/>
      <c r="I179" s="13"/>
      <c r="J179" s="12"/>
      <c r="K179" s="12"/>
      <c r="L179" s="12"/>
      <c r="M179" s="12"/>
      <c r="N179" s="13"/>
      <c r="O179" s="13"/>
    </row>
    <row r="180" spans="1:15" ht="20.100000000000001" customHeight="1" x14ac:dyDescent="0.2">
      <c r="A180" s="9">
        <v>178</v>
      </c>
      <c r="B180" s="10" t="str">
        <f t="shared" si="4"/>
        <v/>
      </c>
      <c r="C180" s="10" t="str">
        <f t="shared" si="5"/>
        <v/>
      </c>
      <c r="D180" s="11"/>
      <c r="E180" s="12"/>
      <c r="F180" s="13"/>
      <c r="G180" s="20"/>
      <c r="H180" s="20"/>
      <c r="I180" s="13"/>
      <c r="J180" s="12"/>
      <c r="K180" s="12"/>
      <c r="L180" s="12"/>
      <c r="M180" s="12"/>
      <c r="N180" s="13"/>
      <c r="O180" s="13"/>
    </row>
    <row r="181" spans="1:15" ht="20.100000000000001" customHeight="1" x14ac:dyDescent="0.2">
      <c r="A181" s="9">
        <v>179</v>
      </c>
      <c r="B181" s="10" t="str">
        <f t="shared" si="4"/>
        <v/>
      </c>
      <c r="C181" s="10" t="str">
        <f t="shared" si="5"/>
        <v/>
      </c>
      <c r="D181" s="11"/>
      <c r="E181" s="12"/>
      <c r="F181" s="13"/>
      <c r="G181" s="20"/>
      <c r="H181" s="20"/>
      <c r="I181" s="13"/>
      <c r="J181" s="12"/>
      <c r="K181" s="12"/>
      <c r="L181" s="12"/>
      <c r="M181" s="12"/>
      <c r="N181" s="13"/>
      <c r="O181" s="13"/>
    </row>
    <row r="182" spans="1:15" ht="20.100000000000001" customHeight="1" x14ac:dyDescent="0.2">
      <c r="A182" s="9">
        <v>180</v>
      </c>
      <c r="B182" s="10" t="str">
        <f t="shared" si="4"/>
        <v/>
      </c>
      <c r="C182" s="10" t="str">
        <f t="shared" si="5"/>
        <v/>
      </c>
      <c r="D182" s="11"/>
      <c r="E182" s="12"/>
      <c r="F182" s="13"/>
      <c r="G182" s="20"/>
      <c r="H182" s="20"/>
      <c r="I182" s="13"/>
      <c r="J182" s="12"/>
      <c r="K182" s="12"/>
      <c r="L182" s="12"/>
      <c r="M182" s="12"/>
      <c r="N182" s="13"/>
      <c r="O182" s="13"/>
    </row>
    <row r="183" spans="1:15" ht="20.100000000000001" customHeight="1" x14ac:dyDescent="0.2">
      <c r="A183" s="9">
        <v>181</v>
      </c>
      <c r="B183" s="10" t="str">
        <f t="shared" si="4"/>
        <v/>
      </c>
      <c r="C183" s="10" t="str">
        <f t="shared" si="5"/>
        <v/>
      </c>
      <c r="D183" s="11"/>
      <c r="E183" s="12"/>
      <c r="F183" s="13"/>
      <c r="G183" s="20"/>
      <c r="H183" s="20"/>
      <c r="I183" s="13"/>
      <c r="J183" s="12"/>
      <c r="K183" s="12"/>
      <c r="L183" s="12"/>
      <c r="M183" s="12"/>
      <c r="N183" s="13"/>
      <c r="O183" s="13"/>
    </row>
    <row r="184" spans="1:15" ht="20.100000000000001" customHeight="1" x14ac:dyDescent="0.2">
      <c r="A184" s="9">
        <v>182</v>
      </c>
      <c r="B184" s="10" t="str">
        <f t="shared" si="4"/>
        <v/>
      </c>
      <c r="C184" s="10" t="str">
        <f t="shared" si="5"/>
        <v/>
      </c>
      <c r="D184" s="11"/>
      <c r="E184" s="12"/>
      <c r="F184" s="13"/>
      <c r="G184" s="20"/>
      <c r="H184" s="20"/>
      <c r="I184" s="13"/>
      <c r="J184" s="12"/>
      <c r="K184" s="12"/>
      <c r="L184" s="12"/>
      <c r="M184" s="12"/>
      <c r="N184" s="13"/>
      <c r="O184" s="13"/>
    </row>
    <row r="185" spans="1:15" ht="20.100000000000001" customHeight="1" x14ac:dyDescent="0.2">
      <c r="A185" s="9">
        <v>183</v>
      </c>
      <c r="B185" s="10" t="str">
        <f t="shared" si="4"/>
        <v/>
      </c>
      <c r="C185" s="10" t="str">
        <f t="shared" si="5"/>
        <v/>
      </c>
      <c r="D185" s="11"/>
      <c r="E185" s="12"/>
      <c r="F185" s="13"/>
      <c r="G185" s="20"/>
      <c r="H185" s="20"/>
      <c r="I185" s="13"/>
      <c r="J185" s="12"/>
      <c r="K185" s="12"/>
      <c r="L185" s="12"/>
      <c r="M185" s="12"/>
      <c r="N185" s="13"/>
      <c r="O185" s="13"/>
    </row>
    <row r="186" spans="1:15" ht="20.100000000000001" customHeight="1" x14ac:dyDescent="0.2">
      <c r="A186" s="9">
        <v>184</v>
      </c>
      <c r="B186" s="10" t="str">
        <f t="shared" si="4"/>
        <v/>
      </c>
      <c r="C186" s="10" t="str">
        <f t="shared" si="5"/>
        <v/>
      </c>
      <c r="D186" s="11"/>
      <c r="E186" s="12"/>
      <c r="F186" s="13"/>
      <c r="G186" s="20"/>
      <c r="H186" s="20"/>
      <c r="I186" s="13"/>
      <c r="J186" s="12"/>
      <c r="K186" s="12"/>
      <c r="L186" s="12"/>
      <c r="M186" s="12"/>
      <c r="N186" s="13"/>
      <c r="O186" s="13"/>
    </row>
    <row r="187" spans="1:15" ht="20.100000000000001" customHeight="1" x14ac:dyDescent="0.2">
      <c r="A187" s="9">
        <v>185</v>
      </c>
      <c r="B187" s="10" t="str">
        <f t="shared" si="4"/>
        <v/>
      </c>
      <c r="C187" s="10" t="str">
        <f t="shared" si="5"/>
        <v/>
      </c>
      <c r="D187" s="11"/>
      <c r="E187" s="12"/>
      <c r="F187" s="13"/>
      <c r="G187" s="20"/>
      <c r="H187" s="20"/>
      <c r="I187" s="13"/>
      <c r="J187" s="12"/>
      <c r="K187" s="12"/>
      <c r="L187" s="12"/>
      <c r="M187" s="12"/>
      <c r="N187" s="13"/>
      <c r="O187" s="13"/>
    </row>
    <row r="188" spans="1:15" ht="20.100000000000001" customHeight="1" x14ac:dyDescent="0.2">
      <c r="A188" s="9">
        <v>186</v>
      </c>
      <c r="B188" s="10" t="str">
        <f t="shared" si="4"/>
        <v/>
      </c>
      <c r="C188" s="10" t="str">
        <f t="shared" si="5"/>
        <v/>
      </c>
      <c r="D188" s="11"/>
      <c r="E188" s="12"/>
      <c r="F188" s="13"/>
      <c r="G188" s="20"/>
      <c r="H188" s="20"/>
      <c r="I188" s="13"/>
      <c r="J188" s="12"/>
      <c r="K188" s="12"/>
      <c r="L188" s="12"/>
      <c r="M188" s="12"/>
      <c r="N188" s="13"/>
      <c r="O188" s="13"/>
    </row>
    <row r="189" spans="1:15" ht="20.100000000000001" customHeight="1" x14ac:dyDescent="0.2">
      <c r="A189" s="9">
        <v>187</v>
      </c>
      <c r="B189" s="10" t="str">
        <f t="shared" si="4"/>
        <v/>
      </c>
      <c r="C189" s="10" t="str">
        <f t="shared" si="5"/>
        <v/>
      </c>
      <c r="D189" s="11"/>
      <c r="E189" s="12"/>
      <c r="F189" s="13"/>
      <c r="G189" s="20"/>
      <c r="H189" s="20"/>
      <c r="I189" s="13"/>
      <c r="J189" s="12"/>
      <c r="K189" s="12"/>
      <c r="L189" s="12"/>
      <c r="M189" s="12"/>
      <c r="N189" s="13"/>
      <c r="O189" s="13"/>
    </row>
    <row r="190" spans="1:15" ht="20.100000000000001" customHeight="1" x14ac:dyDescent="0.2">
      <c r="A190" s="9">
        <v>188</v>
      </c>
      <c r="B190" s="10" t="str">
        <f t="shared" si="4"/>
        <v/>
      </c>
      <c r="C190" s="10" t="str">
        <f t="shared" si="5"/>
        <v/>
      </c>
      <c r="D190" s="11"/>
      <c r="E190" s="12"/>
      <c r="F190" s="13"/>
      <c r="G190" s="20"/>
      <c r="H190" s="20"/>
      <c r="I190" s="13"/>
      <c r="J190" s="12"/>
      <c r="K190" s="12"/>
      <c r="L190" s="12"/>
      <c r="M190" s="12"/>
      <c r="N190" s="13"/>
      <c r="O190" s="13"/>
    </row>
    <row r="191" spans="1:15" ht="20.100000000000001" customHeight="1" x14ac:dyDescent="0.2">
      <c r="A191" s="9">
        <v>189</v>
      </c>
      <c r="B191" s="10" t="str">
        <f t="shared" si="4"/>
        <v/>
      </c>
      <c r="C191" s="10" t="str">
        <f t="shared" si="5"/>
        <v/>
      </c>
      <c r="D191" s="11"/>
      <c r="E191" s="12"/>
      <c r="F191" s="13"/>
      <c r="G191" s="20"/>
      <c r="H191" s="20"/>
      <c r="I191" s="13"/>
      <c r="J191" s="12"/>
      <c r="K191" s="12"/>
      <c r="L191" s="12"/>
      <c r="M191" s="12"/>
      <c r="N191" s="13"/>
      <c r="O191" s="13"/>
    </row>
    <row r="192" spans="1:15" ht="20.100000000000001" customHeight="1" x14ac:dyDescent="0.2">
      <c r="A192" s="9">
        <v>190</v>
      </c>
      <c r="B192" s="10" t="str">
        <f t="shared" si="4"/>
        <v/>
      </c>
      <c r="C192" s="10" t="str">
        <f t="shared" si="5"/>
        <v/>
      </c>
      <c r="D192" s="11"/>
      <c r="E192" s="12"/>
      <c r="F192" s="13"/>
      <c r="G192" s="20"/>
      <c r="H192" s="20"/>
      <c r="I192" s="13"/>
      <c r="J192" s="12"/>
      <c r="K192" s="12"/>
      <c r="L192" s="12"/>
      <c r="M192" s="12"/>
      <c r="N192" s="13"/>
      <c r="O192" s="13"/>
    </row>
    <row r="193" spans="1:15" ht="20.100000000000001" customHeight="1" x14ac:dyDescent="0.2">
      <c r="A193" s="9">
        <v>191</v>
      </c>
      <c r="B193" s="10" t="str">
        <f t="shared" si="4"/>
        <v/>
      </c>
      <c r="C193" s="10" t="str">
        <f t="shared" si="5"/>
        <v/>
      </c>
      <c r="D193" s="11"/>
      <c r="E193" s="12"/>
      <c r="F193" s="13"/>
      <c r="G193" s="20"/>
      <c r="H193" s="20"/>
      <c r="I193" s="13"/>
      <c r="J193" s="12"/>
      <c r="K193" s="12"/>
      <c r="L193" s="12"/>
      <c r="M193" s="12"/>
      <c r="N193" s="13"/>
      <c r="O193" s="13"/>
    </row>
    <row r="194" spans="1:15" ht="20.100000000000001" customHeight="1" x14ac:dyDescent="0.2">
      <c r="A194" s="9">
        <v>192</v>
      </c>
      <c r="B194" s="10" t="str">
        <f t="shared" si="4"/>
        <v/>
      </c>
      <c r="C194" s="10" t="str">
        <f t="shared" si="5"/>
        <v/>
      </c>
      <c r="D194" s="11"/>
      <c r="E194" s="12"/>
      <c r="F194" s="13"/>
      <c r="G194" s="20"/>
      <c r="H194" s="20"/>
      <c r="I194" s="13"/>
      <c r="J194" s="12"/>
      <c r="K194" s="12"/>
      <c r="L194" s="12"/>
      <c r="M194" s="12"/>
      <c r="N194" s="13"/>
      <c r="O194" s="13"/>
    </row>
    <row r="195" spans="1:15" ht="20.100000000000001" customHeight="1" x14ac:dyDescent="0.2">
      <c r="A195" s="9">
        <v>193</v>
      </c>
      <c r="B195" s="10" t="str">
        <f t="shared" si="4"/>
        <v/>
      </c>
      <c r="C195" s="10" t="str">
        <f t="shared" si="5"/>
        <v/>
      </c>
      <c r="D195" s="11"/>
      <c r="E195" s="12"/>
      <c r="F195" s="13"/>
      <c r="G195" s="20"/>
      <c r="H195" s="20"/>
      <c r="I195" s="13"/>
      <c r="J195" s="12"/>
      <c r="K195" s="12"/>
      <c r="L195" s="12"/>
      <c r="M195" s="12"/>
      <c r="N195" s="13"/>
      <c r="O195" s="13"/>
    </row>
    <row r="196" spans="1:15" ht="20.100000000000001" customHeight="1" x14ac:dyDescent="0.2">
      <c r="A196" s="9">
        <v>194</v>
      </c>
      <c r="B196" s="10" t="str">
        <f t="shared" ref="B196:B259" si="6">IF(D196&lt;&gt;"",YEAR(D196),"")</f>
        <v/>
      </c>
      <c r="C196" s="10" t="str">
        <f t="shared" ref="C196:C259" si="7">IF(D196&lt;&gt;"",MONTH(D196),"")</f>
        <v/>
      </c>
      <c r="D196" s="11"/>
      <c r="E196" s="12"/>
      <c r="F196" s="13"/>
      <c r="G196" s="20"/>
      <c r="H196" s="20"/>
      <c r="I196" s="13"/>
      <c r="J196" s="12"/>
      <c r="K196" s="12"/>
      <c r="L196" s="12"/>
      <c r="M196" s="12"/>
      <c r="N196" s="13"/>
      <c r="O196" s="13"/>
    </row>
    <row r="197" spans="1:15" ht="20.100000000000001" customHeight="1" x14ac:dyDescent="0.2">
      <c r="A197" s="9">
        <v>195</v>
      </c>
      <c r="B197" s="10" t="str">
        <f t="shared" si="6"/>
        <v/>
      </c>
      <c r="C197" s="10" t="str">
        <f t="shared" si="7"/>
        <v/>
      </c>
      <c r="D197" s="11"/>
      <c r="E197" s="12"/>
      <c r="F197" s="13"/>
      <c r="G197" s="20"/>
      <c r="H197" s="20"/>
      <c r="I197" s="13"/>
      <c r="J197" s="12"/>
      <c r="K197" s="12"/>
      <c r="L197" s="12"/>
      <c r="M197" s="12"/>
      <c r="N197" s="13"/>
      <c r="O197" s="13"/>
    </row>
    <row r="198" spans="1:15" ht="20.100000000000001" customHeight="1" x14ac:dyDescent="0.2">
      <c r="A198" s="9">
        <v>196</v>
      </c>
      <c r="B198" s="10" t="str">
        <f t="shared" si="6"/>
        <v/>
      </c>
      <c r="C198" s="10" t="str">
        <f t="shared" si="7"/>
        <v/>
      </c>
      <c r="D198" s="11"/>
      <c r="E198" s="12"/>
      <c r="F198" s="13"/>
      <c r="G198" s="20"/>
      <c r="H198" s="20"/>
      <c r="I198" s="13"/>
      <c r="J198" s="12"/>
      <c r="K198" s="12"/>
      <c r="L198" s="12"/>
      <c r="M198" s="12"/>
      <c r="N198" s="13"/>
      <c r="O198" s="13"/>
    </row>
    <row r="199" spans="1:15" ht="20.100000000000001" customHeight="1" x14ac:dyDescent="0.2">
      <c r="A199" s="9">
        <v>197</v>
      </c>
      <c r="B199" s="10" t="str">
        <f t="shared" si="6"/>
        <v/>
      </c>
      <c r="C199" s="10" t="str">
        <f t="shared" si="7"/>
        <v/>
      </c>
      <c r="D199" s="11"/>
      <c r="E199" s="12"/>
      <c r="F199" s="13"/>
      <c r="G199" s="20"/>
      <c r="H199" s="20"/>
      <c r="I199" s="13"/>
      <c r="J199" s="12"/>
      <c r="K199" s="12"/>
      <c r="L199" s="12"/>
      <c r="M199" s="12"/>
      <c r="N199" s="13"/>
      <c r="O199" s="13"/>
    </row>
    <row r="200" spans="1:15" ht="20.100000000000001" customHeight="1" x14ac:dyDescent="0.2">
      <c r="A200" s="9">
        <v>198</v>
      </c>
      <c r="B200" s="10" t="str">
        <f t="shared" si="6"/>
        <v/>
      </c>
      <c r="C200" s="10" t="str">
        <f t="shared" si="7"/>
        <v/>
      </c>
      <c r="D200" s="11"/>
      <c r="E200" s="12"/>
      <c r="F200" s="13"/>
      <c r="G200" s="20"/>
      <c r="H200" s="20"/>
      <c r="I200" s="13"/>
      <c r="J200" s="12"/>
      <c r="K200" s="12"/>
      <c r="L200" s="12"/>
      <c r="M200" s="12"/>
      <c r="N200" s="13"/>
      <c r="O200" s="13"/>
    </row>
    <row r="201" spans="1:15" ht="20.100000000000001" customHeight="1" x14ac:dyDescent="0.2">
      <c r="A201" s="9">
        <v>199</v>
      </c>
      <c r="B201" s="10" t="str">
        <f t="shared" si="6"/>
        <v/>
      </c>
      <c r="C201" s="10" t="str">
        <f t="shared" si="7"/>
        <v/>
      </c>
      <c r="D201" s="11"/>
      <c r="E201" s="12"/>
      <c r="F201" s="13"/>
      <c r="G201" s="20"/>
      <c r="H201" s="20"/>
      <c r="I201" s="13"/>
      <c r="J201" s="12"/>
      <c r="K201" s="12"/>
      <c r="L201" s="12"/>
      <c r="M201" s="12"/>
      <c r="N201" s="13"/>
      <c r="O201" s="13"/>
    </row>
    <row r="202" spans="1:15" ht="20.100000000000001" customHeight="1" x14ac:dyDescent="0.2">
      <c r="A202" s="9">
        <v>200</v>
      </c>
      <c r="B202" s="10" t="str">
        <f t="shared" si="6"/>
        <v/>
      </c>
      <c r="C202" s="10" t="str">
        <f t="shared" si="7"/>
        <v/>
      </c>
      <c r="D202" s="11"/>
      <c r="E202" s="12"/>
      <c r="F202" s="13"/>
      <c r="G202" s="20"/>
      <c r="H202" s="20"/>
      <c r="I202" s="13"/>
      <c r="J202" s="12"/>
      <c r="K202" s="12"/>
      <c r="L202" s="12"/>
      <c r="M202" s="12"/>
      <c r="N202" s="13"/>
      <c r="O202" s="13"/>
    </row>
    <row r="203" spans="1:15" ht="20.100000000000001" customHeight="1" x14ac:dyDescent="0.2">
      <c r="A203" s="9">
        <v>201</v>
      </c>
      <c r="B203" s="10" t="str">
        <f t="shared" si="6"/>
        <v/>
      </c>
      <c r="C203" s="10" t="str">
        <f t="shared" si="7"/>
        <v/>
      </c>
      <c r="D203" s="11"/>
      <c r="E203" s="12"/>
      <c r="F203" s="13"/>
      <c r="G203" s="20"/>
      <c r="H203" s="20"/>
      <c r="I203" s="13"/>
      <c r="J203" s="12"/>
      <c r="K203" s="12"/>
      <c r="L203" s="12"/>
      <c r="M203" s="12"/>
      <c r="N203" s="13"/>
      <c r="O203" s="13"/>
    </row>
    <row r="204" spans="1:15" ht="20.100000000000001" customHeight="1" x14ac:dyDescent="0.2">
      <c r="A204" s="9">
        <v>202</v>
      </c>
      <c r="B204" s="10" t="str">
        <f t="shared" si="6"/>
        <v/>
      </c>
      <c r="C204" s="10" t="str">
        <f t="shared" si="7"/>
        <v/>
      </c>
      <c r="D204" s="11"/>
      <c r="E204" s="12"/>
      <c r="F204" s="13"/>
      <c r="G204" s="20"/>
      <c r="H204" s="20"/>
      <c r="I204" s="13"/>
      <c r="J204" s="12"/>
      <c r="K204" s="12"/>
      <c r="L204" s="12"/>
      <c r="M204" s="12"/>
      <c r="N204" s="13"/>
      <c r="O204" s="13"/>
    </row>
    <row r="205" spans="1:15" ht="20.100000000000001" customHeight="1" x14ac:dyDescent="0.2">
      <c r="A205" s="9">
        <v>203</v>
      </c>
      <c r="B205" s="10" t="str">
        <f t="shared" si="6"/>
        <v/>
      </c>
      <c r="C205" s="10" t="str">
        <f t="shared" si="7"/>
        <v/>
      </c>
      <c r="D205" s="11"/>
      <c r="E205" s="12"/>
      <c r="F205" s="13"/>
      <c r="G205" s="20"/>
      <c r="H205" s="20"/>
      <c r="I205" s="13"/>
      <c r="J205" s="12"/>
      <c r="K205" s="12"/>
      <c r="L205" s="12"/>
      <c r="M205" s="12"/>
      <c r="N205" s="13"/>
      <c r="O205" s="13"/>
    </row>
    <row r="206" spans="1:15" ht="20.100000000000001" customHeight="1" x14ac:dyDescent="0.2">
      <c r="A206" s="9">
        <v>204</v>
      </c>
      <c r="B206" s="10" t="str">
        <f t="shared" si="6"/>
        <v/>
      </c>
      <c r="C206" s="10" t="str">
        <f t="shared" si="7"/>
        <v/>
      </c>
      <c r="D206" s="11"/>
      <c r="E206" s="12"/>
      <c r="F206" s="13"/>
      <c r="G206" s="20"/>
      <c r="H206" s="20"/>
      <c r="I206" s="13"/>
      <c r="J206" s="12"/>
      <c r="K206" s="12"/>
      <c r="L206" s="12"/>
      <c r="M206" s="12"/>
      <c r="N206" s="13"/>
      <c r="O206" s="13"/>
    </row>
    <row r="207" spans="1:15" ht="20.100000000000001" customHeight="1" x14ac:dyDescent="0.2">
      <c r="A207" s="9">
        <v>205</v>
      </c>
      <c r="B207" s="10" t="str">
        <f t="shared" si="6"/>
        <v/>
      </c>
      <c r="C207" s="10" t="str">
        <f t="shared" si="7"/>
        <v/>
      </c>
      <c r="D207" s="11"/>
      <c r="E207" s="12"/>
      <c r="F207" s="13"/>
      <c r="G207" s="20"/>
      <c r="H207" s="20"/>
      <c r="I207" s="13"/>
      <c r="J207" s="12"/>
      <c r="K207" s="12"/>
      <c r="L207" s="12"/>
      <c r="M207" s="12"/>
      <c r="N207" s="13"/>
      <c r="O207" s="13"/>
    </row>
    <row r="208" spans="1:15" ht="20.100000000000001" customHeight="1" x14ac:dyDescent="0.2">
      <c r="A208" s="9">
        <v>206</v>
      </c>
      <c r="B208" s="10" t="str">
        <f t="shared" si="6"/>
        <v/>
      </c>
      <c r="C208" s="10" t="str">
        <f t="shared" si="7"/>
        <v/>
      </c>
      <c r="D208" s="11"/>
      <c r="E208" s="12"/>
      <c r="F208" s="13"/>
      <c r="G208" s="20"/>
      <c r="H208" s="20"/>
      <c r="I208" s="13"/>
      <c r="J208" s="12"/>
      <c r="K208" s="12"/>
      <c r="L208" s="12"/>
      <c r="M208" s="12"/>
      <c r="N208" s="13"/>
      <c r="O208" s="13"/>
    </row>
    <row r="209" spans="1:15" ht="20.100000000000001" customHeight="1" x14ac:dyDescent="0.2">
      <c r="A209" s="9">
        <v>207</v>
      </c>
      <c r="B209" s="10" t="str">
        <f t="shared" si="6"/>
        <v/>
      </c>
      <c r="C209" s="10" t="str">
        <f t="shared" si="7"/>
        <v/>
      </c>
      <c r="D209" s="11"/>
      <c r="E209" s="12"/>
      <c r="F209" s="13"/>
      <c r="G209" s="20"/>
      <c r="H209" s="20"/>
      <c r="I209" s="13"/>
      <c r="J209" s="12"/>
      <c r="K209" s="12"/>
      <c r="L209" s="12"/>
      <c r="M209" s="12"/>
      <c r="N209" s="13"/>
      <c r="O209" s="13"/>
    </row>
    <row r="210" spans="1:15" ht="20.100000000000001" customHeight="1" x14ac:dyDescent="0.2">
      <c r="A210" s="9">
        <v>208</v>
      </c>
      <c r="B210" s="10" t="str">
        <f t="shared" si="6"/>
        <v/>
      </c>
      <c r="C210" s="10" t="str">
        <f t="shared" si="7"/>
        <v/>
      </c>
      <c r="D210" s="11"/>
      <c r="E210" s="12"/>
      <c r="F210" s="13"/>
      <c r="G210" s="20"/>
      <c r="H210" s="20"/>
      <c r="I210" s="13"/>
      <c r="J210" s="12"/>
      <c r="K210" s="12"/>
      <c r="L210" s="12"/>
      <c r="M210" s="12"/>
      <c r="N210" s="13"/>
      <c r="O210" s="13"/>
    </row>
    <row r="211" spans="1:15" ht="20.100000000000001" customHeight="1" x14ac:dyDescent="0.2">
      <c r="A211" s="9">
        <v>209</v>
      </c>
      <c r="B211" s="10" t="str">
        <f t="shared" si="6"/>
        <v/>
      </c>
      <c r="C211" s="10" t="str">
        <f t="shared" si="7"/>
        <v/>
      </c>
      <c r="D211" s="11"/>
      <c r="E211" s="12"/>
      <c r="F211" s="13"/>
      <c r="G211" s="20"/>
      <c r="H211" s="20"/>
      <c r="I211" s="13"/>
      <c r="J211" s="12"/>
      <c r="K211" s="12"/>
      <c r="L211" s="12"/>
      <c r="M211" s="12"/>
      <c r="N211" s="13"/>
      <c r="O211" s="13"/>
    </row>
    <row r="212" spans="1:15" ht="20.100000000000001" customHeight="1" x14ac:dyDescent="0.2">
      <c r="A212" s="9">
        <v>210</v>
      </c>
      <c r="B212" s="10" t="str">
        <f t="shared" si="6"/>
        <v/>
      </c>
      <c r="C212" s="10" t="str">
        <f t="shared" si="7"/>
        <v/>
      </c>
      <c r="D212" s="11"/>
      <c r="E212" s="12"/>
      <c r="F212" s="13"/>
      <c r="G212" s="20"/>
      <c r="H212" s="20"/>
      <c r="I212" s="13"/>
      <c r="J212" s="12"/>
      <c r="K212" s="12"/>
      <c r="L212" s="12"/>
      <c r="M212" s="12"/>
      <c r="N212" s="13"/>
      <c r="O212" s="13"/>
    </row>
    <row r="213" spans="1:15" ht="20.100000000000001" customHeight="1" x14ac:dyDescent="0.2">
      <c r="A213" s="9">
        <v>211</v>
      </c>
      <c r="B213" s="10" t="str">
        <f t="shared" si="6"/>
        <v/>
      </c>
      <c r="C213" s="10" t="str">
        <f t="shared" si="7"/>
        <v/>
      </c>
      <c r="D213" s="11"/>
      <c r="E213" s="12"/>
      <c r="F213" s="13"/>
      <c r="G213" s="20"/>
      <c r="H213" s="20"/>
      <c r="I213" s="13"/>
      <c r="J213" s="12"/>
      <c r="K213" s="12"/>
      <c r="L213" s="12"/>
      <c r="M213" s="12"/>
      <c r="N213" s="13"/>
      <c r="O213" s="13"/>
    </row>
    <row r="214" spans="1:15" ht="20.100000000000001" customHeight="1" x14ac:dyDescent="0.2">
      <c r="A214" s="9">
        <v>212</v>
      </c>
      <c r="B214" s="10" t="str">
        <f t="shared" si="6"/>
        <v/>
      </c>
      <c r="C214" s="10" t="str">
        <f t="shared" si="7"/>
        <v/>
      </c>
      <c r="D214" s="11"/>
      <c r="E214" s="12"/>
      <c r="F214" s="13"/>
      <c r="G214" s="20"/>
      <c r="H214" s="20"/>
      <c r="I214" s="13"/>
      <c r="J214" s="12"/>
      <c r="K214" s="12"/>
      <c r="L214" s="12"/>
      <c r="M214" s="12"/>
      <c r="N214" s="13"/>
      <c r="O214" s="13"/>
    </row>
    <row r="215" spans="1:15" ht="20.100000000000001" customHeight="1" x14ac:dyDescent="0.2">
      <c r="A215" s="9">
        <v>213</v>
      </c>
      <c r="B215" s="10" t="str">
        <f t="shared" si="6"/>
        <v/>
      </c>
      <c r="C215" s="10" t="str">
        <f t="shared" si="7"/>
        <v/>
      </c>
      <c r="D215" s="11"/>
      <c r="E215" s="12"/>
      <c r="F215" s="13"/>
      <c r="G215" s="20"/>
      <c r="H215" s="20"/>
      <c r="I215" s="13"/>
      <c r="J215" s="12"/>
      <c r="K215" s="12"/>
      <c r="L215" s="12"/>
      <c r="M215" s="12"/>
      <c r="N215" s="13"/>
      <c r="O215" s="13"/>
    </row>
    <row r="216" spans="1:15" ht="20.100000000000001" customHeight="1" x14ac:dyDescent="0.2">
      <c r="A216" s="9">
        <v>214</v>
      </c>
      <c r="B216" s="10" t="str">
        <f t="shared" si="6"/>
        <v/>
      </c>
      <c r="C216" s="10" t="str">
        <f t="shared" si="7"/>
        <v/>
      </c>
      <c r="D216" s="11"/>
      <c r="E216" s="12"/>
      <c r="F216" s="13"/>
      <c r="G216" s="20"/>
      <c r="H216" s="20"/>
      <c r="I216" s="13"/>
      <c r="J216" s="12"/>
      <c r="K216" s="12"/>
      <c r="L216" s="12"/>
      <c r="M216" s="12"/>
      <c r="N216" s="13"/>
      <c r="O216" s="13"/>
    </row>
    <row r="217" spans="1:15" ht="20.100000000000001" customHeight="1" x14ac:dyDescent="0.2">
      <c r="A217" s="9">
        <v>215</v>
      </c>
      <c r="B217" s="10" t="str">
        <f t="shared" si="6"/>
        <v/>
      </c>
      <c r="C217" s="10" t="str">
        <f t="shared" si="7"/>
        <v/>
      </c>
      <c r="D217" s="11"/>
      <c r="E217" s="12"/>
      <c r="F217" s="13"/>
      <c r="G217" s="20"/>
      <c r="H217" s="20"/>
      <c r="I217" s="13"/>
      <c r="J217" s="12"/>
      <c r="K217" s="12"/>
      <c r="L217" s="12"/>
      <c r="M217" s="12"/>
      <c r="N217" s="13"/>
      <c r="O217" s="13"/>
    </row>
    <row r="218" spans="1:15" ht="20.100000000000001" customHeight="1" x14ac:dyDescent="0.2">
      <c r="A218" s="9">
        <v>216</v>
      </c>
      <c r="B218" s="10" t="str">
        <f t="shared" si="6"/>
        <v/>
      </c>
      <c r="C218" s="10" t="str">
        <f t="shared" si="7"/>
        <v/>
      </c>
      <c r="D218" s="11"/>
      <c r="E218" s="12"/>
      <c r="F218" s="13"/>
      <c r="G218" s="20"/>
      <c r="H218" s="20"/>
      <c r="I218" s="13"/>
      <c r="J218" s="12"/>
      <c r="K218" s="12"/>
      <c r="L218" s="12"/>
      <c r="M218" s="12"/>
      <c r="N218" s="13"/>
      <c r="O218" s="13"/>
    </row>
    <row r="219" spans="1:15" ht="20.100000000000001" customHeight="1" x14ac:dyDescent="0.2">
      <c r="A219" s="9">
        <v>217</v>
      </c>
      <c r="B219" s="10" t="str">
        <f t="shared" si="6"/>
        <v/>
      </c>
      <c r="C219" s="10" t="str">
        <f t="shared" si="7"/>
        <v/>
      </c>
      <c r="D219" s="11"/>
      <c r="E219" s="12"/>
      <c r="F219" s="13"/>
      <c r="G219" s="20"/>
      <c r="H219" s="20"/>
      <c r="I219" s="13"/>
      <c r="J219" s="12"/>
      <c r="K219" s="12"/>
      <c r="L219" s="12"/>
      <c r="M219" s="12"/>
      <c r="N219" s="13"/>
      <c r="O219" s="13"/>
    </row>
    <row r="220" spans="1:15" ht="20.100000000000001" customHeight="1" x14ac:dyDescent="0.2">
      <c r="A220" s="9">
        <v>218</v>
      </c>
      <c r="B220" s="10" t="str">
        <f t="shared" si="6"/>
        <v/>
      </c>
      <c r="C220" s="10" t="str">
        <f t="shared" si="7"/>
        <v/>
      </c>
      <c r="D220" s="11"/>
      <c r="E220" s="12"/>
      <c r="F220" s="13"/>
      <c r="G220" s="20"/>
      <c r="H220" s="20"/>
      <c r="I220" s="13"/>
      <c r="J220" s="12"/>
      <c r="K220" s="12"/>
      <c r="L220" s="12"/>
      <c r="M220" s="12"/>
      <c r="N220" s="13"/>
      <c r="O220" s="13"/>
    </row>
    <row r="221" spans="1:15" ht="20.100000000000001" customHeight="1" x14ac:dyDescent="0.2">
      <c r="A221" s="9">
        <v>219</v>
      </c>
      <c r="B221" s="10" t="str">
        <f t="shared" si="6"/>
        <v/>
      </c>
      <c r="C221" s="10" t="str">
        <f t="shared" si="7"/>
        <v/>
      </c>
      <c r="D221" s="11"/>
      <c r="E221" s="12"/>
      <c r="F221" s="13"/>
      <c r="G221" s="20"/>
      <c r="H221" s="20"/>
      <c r="I221" s="13"/>
      <c r="J221" s="12"/>
      <c r="K221" s="12"/>
      <c r="L221" s="12"/>
      <c r="M221" s="12"/>
      <c r="N221" s="13"/>
      <c r="O221" s="13"/>
    </row>
    <row r="222" spans="1:15" ht="20.100000000000001" customHeight="1" x14ac:dyDescent="0.2">
      <c r="A222" s="9">
        <v>220</v>
      </c>
      <c r="B222" s="10" t="str">
        <f t="shared" si="6"/>
        <v/>
      </c>
      <c r="C222" s="10" t="str">
        <f t="shared" si="7"/>
        <v/>
      </c>
      <c r="D222" s="11"/>
      <c r="E222" s="12"/>
      <c r="F222" s="13"/>
      <c r="G222" s="20"/>
      <c r="H222" s="20"/>
      <c r="I222" s="13"/>
      <c r="J222" s="12"/>
      <c r="K222" s="12"/>
      <c r="L222" s="12"/>
      <c r="M222" s="12"/>
      <c r="N222" s="13"/>
      <c r="O222" s="13"/>
    </row>
    <row r="223" spans="1:15" ht="20.100000000000001" customHeight="1" x14ac:dyDescent="0.2">
      <c r="A223" s="9">
        <v>221</v>
      </c>
      <c r="B223" s="10" t="str">
        <f t="shared" si="6"/>
        <v/>
      </c>
      <c r="C223" s="10" t="str">
        <f t="shared" si="7"/>
        <v/>
      </c>
      <c r="D223" s="11"/>
      <c r="E223" s="12"/>
      <c r="F223" s="13"/>
      <c r="G223" s="20"/>
      <c r="H223" s="20"/>
      <c r="I223" s="13"/>
      <c r="J223" s="12"/>
      <c r="K223" s="12"/>
      <c r="L223" s="12"/>
      <c r="M223" s="12"/>
      <c r="N223" s="13"/>
      <c r="O223" s="13"/>
    </row>
    <row r="224" spans="1:15" ht="20.100000000000001" customHeight="1" x14ac:dyDescent="0.2">
      <c r="A224" s="9">
        <v>222</v>
      </c>
      <c r="B224" s="10" t="str">
        <f t="shared" si="6"/>
        <v/>
      </c>
      <c r="C224" s="10" t="str">
        <f t="shared" si="7"/>
        <v/>
      </c>
      <c r="D224" s="11"/>
      <c r="E224" s="12"/>
      <c r="F224" s="13"/>
      <c r="G224" s="20"/>
      <c r="H224" s="20"/>
      <c r="I224" s="13"/>
      <c r="J224" s="12"/>
      <c r="K224" s="12"/>
      <c r="L224" s="12"/>
      <c r="M224" s="12"/>
      <c r="N224" s="13"/>
      <c r="O224" s="13"/>
    </row>
    <row r="225" spans="1:15" ht="20.100000000000001" customHeight="1" x14ac:dyDescent="0.2">
      <c r="A225" s="9">
        <v>223</v>
      </c>
      <c r="B225" s="10" t="str">
        <f t="shared" si="6"/>
        <v/>
      </c>
      <c r="C225" s="10" t="str">
        <f t="shared" si="7"/>
        <v/>
      </c>
      <c r="D225" s="11"/>
      <c r="E225" s="12"/>
      <c r="F225" s="13"/>
      <c r="G225" s="20"/>
      <c r="H225" s="20"/>
      <c r="I225" s="13"/>
      <c r="J225" s="12"/>
      <c r="K225" s="12"/>
      <c r="L225" s="12"/>
      <c r="M225" s="12"/>
      <c r="N225" s="13"/>
      <c r="O225" s="13"/>
    </row>
    <row r="226" spans="1:15" ht="20.100000000000001" customHeight="1" x14ac:dyDescent="0.2">
      <c r="A226" s="9">
        <v>224</v>
      </c>
      <c r="B226" s="10" t="str">
        <f t="shared" si="6"/>
        <v/>
      </c>
      <c r="C226" s="10" t="str">
        <f t="shared" si="7"/>
        <v/>
      </c>
      <c r="D226" s="11"/>
      <c r="E226" s="12"/>
      <c r="F226" s="13"/>
      <c r="G226" s="20"/>
      <c r="H226" s="20"/>
      <c r="I226" s="13"/>
      <c r="J226" s="12"/>
      <c r="K226" s="12"/>
      <c r="L226" s="12"/>
      <c r="M226" s="12"/>
      <c r="N226" s="13"/>
      <c r="O226" s="13"/>
    </row>
    <row r="227" spans="1:15" ht="20.100000000000001" customHeight="1" x14ac:dyDescent="0.2">
      <c r="A227" s="9">
        <v>225</v>
      </c>
      <c r="B227" s="10" t="str">
        <f t="shared" si="6"/>
        <v/>
      </c>
      <c r="C227" s="10" t="str">
        <f t="shared" si="7"/>
        <v/>
      </c>
      <c r="D227" s="11"/>
      <c r="E227" s="12"/>
      <c r="F227" s="13"/>
      <c r="G227" s="20"/>
      <c r="H227" s="20"/>
      <c r="I227" s="13"/>
      <c r="J227" s="12"/>
      <c r="K227" s="12"/>
      <c r="L227" s="12"/>
      <c r="M227" s="12"/>
      <c r="N227" s="13"/>
      <c r="O227" s="13"/>
    </row>
    <row r="228" spans="1:15" ht="20.100000000000001" customHeight="1" x14ac:dyDescent="0.2">
      <c r="A228" s="9">
        <v>226</v>
      </c>
      <c r="B228" s="10" t="str">
        <f t="shared" si="6"/>
        <v/>
      </c>
      <c r="C228" s="10" t="str">
        <f t="shared" si="7"/>
        <v/>
      </c>
      <c r="D228" s="11"/>
      <c r="E228" s="12"/>
      <c r="F228" s="13"/>
      <c r="G228" s="20"/>
      <c r="H228" s="20"/>
      <c r="I228" s="13"/>
      <c r="J228" s="12"/>
      <c r="K228" s="12"/>
      <c r="L228" s="12"/>
      <c r="M228" s="12"/>
      <c r="N228" s="13"/>
      <c r="O228" s="13"/>
    </row>
    <row r="229" spans="1:15" ht="20.100000000000001" customHeight="1" x14ac:dyDescent="0.2">
      <c r="A229" s="9">
        <v>227</v>
      </c>
      <c r="B229" s="10" t="str">
        <f t="shared" si="6"/>
        <v/>
      </c>
      <c r="C229" s="10" t="str">
        <f t="shared" si="7"/>
        <v/>
      </c>
      <c r="D229" s="11"/>
      <c r="E229" s="12"/>
      <c r="F229" s="13"/>
      <c r="G229" s="20"/>
      <c r="H229" s="20"/>
      <c r="I229" s="13"/>
      <c r="J229" s="12"/>
      <c r="K229" s="12"/>
      <c r="L229" s="12"/>
      <c r="M229" s="12"/>
      <c r="N229" s="13"/>
      <c r="O229" s="13"/>
    </row>
    <row r="230" spans="1:15" ht="20.100000000000001" customHeight="1" x14ac:dyDescent="0.2">
      <c r="A230" s="9">
        <v>228</v>
      </c>
      <c r="B230" s="10" t="str">
        <f t="shared" si="6"/>
        <v/>
      </c>
      <c r="C230" s="10" t="str">
        <f t="shared" si="7"/>
        <v/>
      </c>
      <c r="D230" s="11"/>
      <c r="E230" s="12"/>
      <c r="F230" s="13"/>
      <c r="G230" s="20"/>
      <c r="H230" s="20"/>
      <c r="I230" s="13"/>
      <c r="J230" s="12"/>
      <c r="K230" s="12"/>
      <c r="L230" s="12"/>
      <c r="M230" s="12"/>
      <c r="N230" s="13"/>
      <c r="O230" s="13"/>
    </row>
    <row r="231" spans="1:15" ht="20.100000000000001" customHeight="1" x14ac:dyDescent="0.2">
      <c r="A231" s="9">
        <v>229</v>
      </c>
      <c r="B231" s="10" t="str">
        <f t="shared" si="6"/>
        <v/>
      </c>
      <c r="C231" s="10" t="str">
        <f t="shared" si="7"/>
        <v/>
      </c>
      <c r="D231" s="11"/>
      <c r="E231" s="12"/>
      <c r="F231" s="13"/>
      <c r="G231" s="20"/>
      <c r="H231" s="20"/>
      <c r="I231" s="13"/>
      <c r="J231" s="12"/>
      <c r="K231" s="12"/>
      <c r="L231" s="12"/>
      <c r="M231" s="12"/>
      <c r="N231" s="13"/>
      <c r="O231" s="13"/>
    </row>
    <row r="232" spans="1:15" ht="20.100000000000001" customHeight="1" x14ac:dyDescent="0.2">
      <c r="A232" s="9">
        <v>230</v>
      </c>
      <c r="B232" s="10" t="str">
        <f t="shared" si="6"/>
        <v/>
      </c>
      <c r="C232" s="10" t="str">
        <f t="shared" si="7"/>
        <v/>
      </c>
      <c r="D232" s="11"/>
      <c r="E232" s="12"/>
      <c r="F232" s="13"/>
      <c r="G232" s="20"/>
      <c r="H232" s="20"/>
      <c r="I232" s="13"/>
      <c r="J232" s="12"/>
      <c r="K232" s="12"/>
      <c r="L232" s="12"/>
      <c r="M232" s="12"/>
      <c r="N232" s="13"/>
      <c r="O232" s="13"/>
    </row>
    <row r="233" spans="1:15" ht="20.100000000000001" customHeight="1" x14ac:dyDescent="0.2">
      <c r="A233" s="9">
        <v>231</v>
      </c>
      <c r="B233" s="10" t="str">
        <f t="shared" si="6"/>
        <v/>
      </c>
      <c r="C233" s="10" t="str">
        <f t="shared" si="7"/>
        <v/>
      </c>
      <c r="D233" s="11"/>
      <c r="E233" s="12"/>
      <c r="F233" s="13"/>
      <c r="G233" s="20"/>
      <c r="H233" s="20"/>
      <c r="I233" s="13"/>
      <c r="J233" s="12"/>
      <c r="K233" s="12"/>
      <c r="L233" s="12"/>
      <c r="M233" s="12"/>
      <c r="N233" s="13"/>
      <c r="O233" s="13"/>
    </row>
    <row r="234" spans="1:15" ht="20.100000000000001" customHeight="1" x14ac:dyDescent="0.2">
      <c r="A234" s="9">
        <v>232</v>
      </c>
      <c r="B234" s="10" t="str">
        <f t="shared" si="6"/>
        <v/>
      </c>
      <c r="C234" s="10" t="str">
        <f t="shared" si="7"/>
        <v/>
      </c>
      <c r="D234" s="11"/>
      <c r="E234" s="12"/>
      <c r="F234" s="13"/>
      <c r="G234" s="20"/>
      <c r="H234" s="20"/>
      <c r="I234" s="13"/>
      <c r="J234" s="12"/>
      <c r="K234" s="12"/>
      <c r="L234" s="12"/>
      <c r="M234" s="12"/>
      <c r="N234" s="13"/>
      <c r="O234" s="13"/>
    </row>
    <row r="235" spans="1:15" ht="20.100000000000001" customHeight="1" x14ac:dyDescent="0.2">
      <c r="A235" s="9">
        <v>233</v>
      </c>
      <c r="B235" s="10" t="str">
        <f t="shared" si="6"/>
        <v/>
      </c>
      <c r="C235" s="10" t="str">
        <f t="shared" si="7"/>
        <v/>
      </c>
      <c r="D235" s="11"/>
      <c r="E235" s="12"/>
      <c r="F235" s="13"/>
      <c r="G235" s="20"/>
      <c r="H235" s="20"/>
      <c r="I235" s="13"/>
      <c r="J235" s="12"/>
      <c r="K235" s="12"/>
      <c r="L235" s="12"/>
      <c r="M235" s="12"/>
      <c r="N235" s="13"/>
      <c r="O235" s="13"/>
    </row>
    <row r="236" spans="1:15" ht="20.100000000000001" customHeight="1" x14ac:dyDescent="0.2">
      <c r="A236" s="9">
        <v>234</v>
      </c>
      <c r="B236" s="10" t="str">
        <f t="shared" si="6"/>
        <v/>
      </c>
      <c r="C236" s="10" t="str">
        <f t="shared" si="7"/>
        <v/>
      </c>
      <c r="D236" s="11"/>
      <c r="E236" s="12"/>
      <c r="F236" s="13"/>
      <c r="G236" s="20"/>
      <c r="H236" s="20"/>
      <c r="I236" s="13"/>
      <c r="J236" s="12"/>
      <c r="K236" s="12"/>
      <c r="L236" s="12"/>
      <c r="M236" s="12"/>
      <c r="N236" s="13"/>
      <c r="O236" s="13"/>
    </row>
    <row r="237" spans="1:15" ht="20.100000000000001" customHeight="1" x14ac:dyDescent="0.2">
      <c r="A237" s="9">
        <v>235</v>
      </c>
      <c r="B237" s="10" t="str">
        <f t="shared" si="6"/>
        <v/>
      </c>
      <c r="C237" s="10" t="str">
        <f t="shared" si="7"/>
        <v/>
      </c>
      <c r="D237" s="11"/>
      <c r="E237" s="12"/>
      <c r="F237" s="13"/>
      <c r="G237" s="20"/>
      <c r="H237" s="20"/>
      <c r="I237" s="13"/>
      <c r="J237" s="12"/>
      <c r="K237" s="12"/>
      <c r="L237" s="12"/>
      <c r="M237" s="12"/>
      <c r="N237" s="13"/>
      <c r="O237" s="13"/>
    </row>
    <row r="238" spans="1:15" ht="20.100000000000001" customHeight="1" x14ac:dyDescent="0.2">
      <c r="A238" s="9">
        <v>236</v>
      </c>
      <c r="B238" s="10" t="str">
        <f t="shared" si="6"/>
        <v/>
      </c>
      <c r="C238" s="10" t="str">
        <f t="shared" si="7"/>
        <v/>
      </c>
      <c r="D238" s="11"/>
      <c r="E238" s="12"/>
      <c r="F238" s="13"/>
      <c r="G238" s="20"/>
      <c r="H238" s="20"/>
      <c r="I238" s="13"/>
      <c r="J238" s="12"/>
      <c r="K238" s="12"/>
      <c r="L238" s="12"/>
      <c r="M238" s="12"/>
      <c r="N238" s="13"/>
      <c r="O238" s="13"/>
    </row>
    <row r="239" spans="1:15" ht="20.100000000000001" customHeight="1" x14ac:dyDescent="0.2">
      <c r="A239" s="9">
        <v>237</v>
      </c>
      <c r="B239" s="10" t="str">
        <f t="shared" si="6"/>
        <v/>
      </c>
      <c r="C239" s="10" t="str">
        <f t="shared" si="7"/>
        <v/>
      </c>
      <c r="D239" s="11"/>
      <c r="E239" s="12"/>
      <c r="F239" s="13"/>
      <c r="G239" s="20"/>
      <c r="H239" s="20"/>
      <c r="I239" s="13"/>
      <c r="J239" s="12"/>
      <c r="K239" s="12"/>
      <c r="L239" s="12"/>
      <c r="M239" s="12"/>
      <c r="N239" s="13"/>
      <c r="O239" s="13"/>
    </row>
    <row r="240" spans="1:15" ht="20.100000000000001" customHeight="1" x14ac:dyDescent="0.2">
      <c r="A240" s="9">
        <v>238</v>
      </c>
      <c r="B240" s="10" t="str">
        <f t="shared" si="6"/>
        <v/>
      </c>
      <c r="C240" s="10" t="str">
        <f t="shared" si="7"/>
        <v/>
      </c>
      <c r="D240" s="11"/>
      <c r="E240" s="12"/>
      <c r="F240" s="13"/>
      <c r="G240" s="20"/>
      <c r="H240" s="20"/>
      <c r="I240" s="13"/>
      <c r="J240" s="12"/>
      <c r="K240" s="12"/>
      <c r="L240" s="12"/>
      <c r="M240" s="12"/>
      <c r="N240" s="13"/>
      <c r="O240" s="13"/>
    </row>
    <row r="241" spans="1:15" ht="20.100000000000001" customHeight="1" x14ac:dyDescent="0.2">
      <c r="A241" s="9">
        <v>239</v>
      </c>
      <c r="B241" s="10" t="str">
        <f t="shared" si="6"/>
        <v/>
      </c>
      <c r="C241" s="10" t="str">
        <f t="shared" si="7"/>
        <v/>
      </c>
      <c r="D241" s="11"/>
      <c r="E241" s="12"/>
      <c r="F241" s="13"/>
      <c r="G241" s="20"/>
      <c r="H241" s="20"/>
      <c r="I241" s="13"/>
      <c r="J241" s="12"/>
      <c r="K241" s="12"/>
      <c r="L241" s="12"/>
      <c r="M241" s="12"/>
      <c r="N241" s="13"/>
      <c r="O241" s="13"/>
    </row>
    <row r="242" spans="1:15" ht="20.100000000000001" customHeight="1" x14ac:dyDescent="0.2">
      <c r="A242" s="9">
        <v>240</v>
      </c>
      <c r="B242" s="10" t="str">
        <f t="shared" si="6"/>
        <v/>
      </c>
      <c r="C242" s="10" t="str">
        <f t="shared" si="7"/>
        <v/>
      </c>
      <c r="D242" s="11"/>
      <c r="E242" s="12"/>
      <c r="F242" s="13"/>
      <c r="G242" s="20"/>
      <c r="H242" s="20"/>
      <c r="I242" s="13"/>
      <c r="J242" s="12"/>
      <c r="K242" s="12"/>
      <c r="L242" s="12"/>
      <c r="M242" s="12"/>
      <c r="N242" s="13"/>
      <c r="O242" s="13"/>
    </row>
    <row r="243" spans="1:15" ht="20.100000000000001" customHeight="1" x14ac:dyDescent="0.2">
      <c r="A243" s="9">
        <v>241</v>
      </c>
      <c r="B243" s="10" t="str">
        <f t="shared" si="6"/>
        <v/>
      </c>
      <c r="C243" s="10" t="str">
        <f t="shared" si="7"/>
        <v/>
      </c>
      <c r="D243" s="11"/>
      <c r="E243" s="12"/>
      <c r="F243" s="13"/>
      <c r="G243" s="20"/>
      <c r="H243" s="20"/>
      <c r="I243" s="13"/>
      <c r="J243" s="12"/>
      <c r="K243" s="12"/>
      <c r="L243" s="12"/>
      <c r="M243" s="12"/>
      <c r="N243" s="13"/>
      <c r="O243" s="13"/>
    </row>
    <row r="244" spans="1:15" ht="20.100000000000001" customHeight="1" x14ac:dyDescent="0.2">
      <c r="A244" s="9">
        <v>242</v>
      </c>
      <c r="B244" s="10" t="str">
        <f t="shared" si="6"/>
        <v/>
      </c>
      <c r="C244" s="10" t="str">
        <f t="shared" si="7"/>
        <v/>
      </c>
      <c r="D244" s="11"/>
      <c r="E244" s="12"/>
      <c r="F244" s="13"/>
      <c r="G244" s="20"/>
      <c r="H244" s="20"/>
      <c r="I244" s="13"/>
      <c r="J244" s="12"/>
      <c r="K244" s="12"/>
      <c r="L244" s="12"/>
      <c r="M244" s="12"/>
      <c r="N244" s="13"/>
      <c r="O244" s="13"/>
    </row>
    <row r="245" spans="1:15" ht="20.100000000000001" customHeight="1" x14ac:dyDescent="0.2">
      <c r="A245" s="9">
        <v>243</v>
      </c>
      <c r="B245" s="10" t="str">
        <f t="shared" si="6"/>
        <v/>
      </c>
      <c r="C245" s="10" t="str">
        <f t="shared" si="7"/>
        <v/>
      </c>
      <c r="D245" s="11"/>
      <c r="E245" s="12"/>
      <c r="F245" s="13"/>
      <c r="G245" s="20"/>
      <c r="H245" s="20"/>
      <c r="I245" s="13"/>
      <c r="J245" s="12"/>
      <c r="K245" s="12"/>
      <c r="L245" s="12"/>
      <c r="M245" s="12"/>
      <c r="N245" s="13"/>
      <c r="O245" s="13"/>
    </row>
    <row r="246" spans="1:15" ht="20.100000000000001" customHeight="1" x14ac:dyDescent="0.2">
      <c r="A246" s="9">
        <v>244</v>
      </c>
      <c r="B246" s="10" t="str">
        <f t="shared" si="6"/>
        <v/>
      </c>
      <c r="C246" s="10" t="str">
        <f t="shared" si="7"/>
        <v/>
      </c>
      <c r="D246" s="11"/>
      <c r="E246" s="12"/>
      <c r="F246" s="13"/>
      <c r="G246" s="20"/>
      <c r="H246" s="20"/>
      <c r="I246" s="13"/>
      <c r="J246" s="12"/>
      <c r="K246" s="12"/>
      <c r="L246" s="12"/>
      <c r="M246" s="12"/>
      <c r="N246" s="13"/>
      <c r="O246" s="13"/>
    </row>
    <row r="247" spans="1:15" ht="20.100000000000001" customHeight="1" x14ac:dyDescent="0.2">
      <c r="A247" s="9">
        <v>245</v>
      </c>
      <c r="B247" s="10" t="str">
        <f t="shared" si="6"/>
        <v/>
      </c>
      <c r="C247" s="10" t="str">
        <f t="shared" si="7"/>
        <v/>
      </c>
      <c r="D247" s="11"/>
      <c r="E247" s="12"/>
      <c r="F247" s="13"/>
      <c r="G247" s="20"/>
      <c r="H247" s="20"/>
      <c r="I247" s="13"/>
      <c r="J247" s="12"/>
      <c r="K247" s="12"/>
      <c r="L247" s="12"/>
      <c r="M247" s="12"/>
      <c r="N247" s="13"/>
      <c r="O247" s="13"/>
    </row>
    <row r="248" spans="1:15" ht="20.100000000000001" customHeight="1" x14ac:dyDescent="0.2">
      <c r="A248" s="9">
        <v>246</v>
      </c>
      <c r="B248" s="10" t="str">
        <f t="shared" si="6"/>
        <v/>
      </c>
      <c r="C248" s="10" t="str">
        <f t="shared" si="7"/>
        <v/>
      </c>
      <c r="D248" s="11"/>
      <c r="E248" s="12"/>
      <c r="F248" s="13"/>
      <c r="G248" s="20"/>
      <c r="H248" s="20"/>
      <c r="I248" s="13"/>
      <c r="J248" s="12"/>
      <c r="K248" s="12"/>
      <c r="L248" s="12"/>
      <c r="M248" s="12"/>
      <c r="N248" s="13"/>
      <c r="O248" s="13"/>
    </row>
    <row r="249" spans="1:15" ht="20.100000000000001" customHeight="1" x14ac:dyDescent="0.2">
      <c r="A249" s="9">
        <v>247</v>
      </c>
      <c r="B249" s="10" t="str">
        <f t="shared" si="6"/>
        <v/>
      </c>
      <c r="C249" s="10" t="str">
        <f t="shared" si="7"/>
        <v/>
      </c>
      <c r="D249" s="11"/>
      <c r="E249" s="12"/>
      <c r="F249" s="13"/>
      <c r="G249" s="20"/>
      <c r="H249" s="20"/>
      <c r="I249" s="13"/>
      <c r="J249" s="12"/>
      <c r="K249" s="12"/>
      <c r="L249" s="12"/>
      <c r="M249" s="12"/>
      <c r="N249" s="13"/>
      <c r="O249" s="13"/>
    </row>
    <row r="250" spans="1:15" ht="20.100000000000001" customHeight="1" x14ac:dyDescent="0.2">
      <c r="A250" s="9">
        <v>248</v>
      </c>
      <c r="B250" s="10" t="str">
        <f t="shared" si="6"/>
        <v/>
      </c>
      <c r="C250" s="10" t="str">
        <f t="shared" si="7"/>
        <v/>
      </c>
      <c r="D250" s="11"/>
      <c r="E250" s="12"/>
      <c r="F250" s="13"/>
      <c r="G250" s="20"/>
      <c r="H250" s="20"/>
      <c r="I250" s="13"/>
      <c r="J250" s="12"/>
      <c r="K250" s="12"/>
      <c r="L250" s="12"/>
      <c r="M250" s="12"/>
      <c r="N250" s="13"/>
      <c r="O250" s="13"/>
    </row>
    <row r="251" spans="1:15" ht="20.100000000000001" customHeight="1" x14ac:dyDescent="0.2">
      <c r="A251" s="9">
        <v>249</v>
      </c>
      <c r="B251" s="10" t="str">
        <f t="shared" si="6"/>
        <v/>
      </c>
      <c r="C251" s="10" t="str">
        <f t="shared" si="7"/>
        <v/>
      </c>
      <c r="D251" s="11"/>
      <c r="E251" s="12"/>
      <c r="F251" s="13"/>
      <c r="G251" s="20"/>
      <c r="H251" s="20"/>
      <c r="I251" s="13"/>
      <c r="J251" s="12"/>
      <c r="K251" s="12"/>
      <c r="L251" s="12"/>
      <c r="M251" s="12"/>
      <c r="N251" s="13"/>
      <c r="O251" s="13"/>
    </row>
    <row r="252" spans="1:15" ht="20.100000000000001" customHeight="1" x14ac:dyDescent="0.2">
      <c r="A252" s="9">
        <v>250</v>
      </c>
      <c r="B252" s="10" t="str">
        <f t="shared" si="6"/>
        <v/>
      </c>
      <c r="C252" s="10" t="str">
        <f t="shared" si="7"/>
        <v/>
      </c>
      <c r="D252" s="11"/>
      <c r="E252" s="12"/>
      <c r="F252" s="13"/>
      <c r="G252" s="20"/>
      <c r="H252" s="20"/>
      <c r="I252" s="13"/>
      <c r="J252" s="12"/>
      <c r="K252" s="12"/>
      <c r="L252" s="12"/>
      <c r="M252" s="12"/>
      <c r="N252" s="13"/>
      <c r="O252" s="13"/>
    </row>
    <row r="253" spans="1:15" ht="20.100000000000001" customHeight="1" x14ac:dyDescent="0.2">
      <c r="A253" s="9">
        <v>251</v>
      </c>
      <c r="B253" s="10" t="str">
        <f t="shared" si="6"/>
        <v/>
      </c>
      <c r="C253" s="10" t="str">
        <f t="shared" si="7"/>
        <v/>
      </c>
      <c r="D253" s="11"/>
      <c r="E253" s="12"/>
      <c r="F253" s="13"/>
      <c r="G253" s="20"/>
      <c r="H253" s="20"/>
      <c r="I253" s="13"/>
      <c r="J253" s="12"/>
      <c r="K253" s="12"/>
      <c r="L253" s="12"/>
      <c r="M253" s="12"/>
      <c r="N253" s="13"/>
      <c r="O253" s="13"/>
    </row>
    <row r="254" spans="1:15" ht="20.100000000000001" customHeight="1" x14ac:dyDescent="0.2">
      <c r="A254" s="9">
        <v>252</v>
      </c>
      <c r="B254" s="10" t="str">
        <f t="shared" si="6"/>
        <v/>
      </c>
      <c r="C254" s="10" t="str">
        <f t="shared" si="7"/>
        <v/>
      </c>
      <c r="D254" s="11"/>
      <c r="E254" s="12"/>
      <c r="F254" s="13"/>
      <c r="G254" s="20"/>
      <c r="H254" s="20"/>
      <c r="I254" s="13"/>
      <c r="J254" s="12"/>
      <c r="K254" s="12"/>
      <c r="L254" s="12"/>
      <c r="M254" s="12"/>
      <c r="N254" s="13"/>
      <c r="O254" s="13"/>
    </row>
    <row r="255" spans="1:15" ht="20.100000000000001" customHeight="1" x14ac:dyDescent="0.2">
      <c r="A255" s="9">
        <v>253</v>
      </c>
      <c r="B255" s="10" t="str">
        <f t="shared" si="6"/>
        <v/>
      </c>
      <c r="C255" s="10" t="str">
        <f t="shared" si="7"/>
        <v/>
      </c>
      <c r="D255" s="11"/>
      <c r="E255" s="12"/>
      <c r="F255" s="13"/>
      <c r="G255" s="20"/>
      <c r="H255" s="20"/>
      <c r="I255" s="13"/>
      <c r="J255" s="12"/>
      <c r="K255" s="12"/>
      <c r="L255" s="12"/>
      <c r="M255" s="12"/>
      <c r="N255" s="13"/>
      <c r="O255" s="13"/>
    </row>
    <row r="256" spans="1:15" ht="20.100000000000001" customHeight="1" x14ac:dyDescent="0.2">
      <c r="A256" s="9">
        <v>254</v>
      </c>
      <c r="B256" s="10" t="str">
        <f t="shared" si="6"/>
        <v/>
      </c>
      <c r="C256" s="10" t="str">
        <f t="shared" si="7"/>
        <v/>
      </c>
      <c r="D256" s="11"/>
      <c r="E256" s="12"/>
      <c r="F256" s="13"/>
      <c r="G256" s="20"/>
      <c r="H256" s="20"/>
      <c r="I256" s="13"/>
      <c r="J256" s="12"/>
      <c r="K256" s="12"/>
      <c r="L256" s="12"/>
      <c r="M256" s="12"/>
      <c r="N256" s="13"/>
      <c r="O256" s="13"/>
    </row>
    <row r="257" spans="1:15" ht="20.100000000000001" customHeight="1" x14ac:dyDescent="0.2">
      <c r="A257" s="9">
        <v>255</v>
      </c>
      <c r="B257" s="10" t="str">
        <f t="shared" si="6"/>
        <v/>
      </c>
      <c r="C257" s="10" t="str">
        <f t="shared" si="7"/>
        <v/>
      </c>
      <c r="D257" s="11"/>
      <c r="E257" s="12"/>
      <c r="F257" s="13"/>
      <c r="G257" s="20"/>
      <c r="H257" s="20"/>
      <c r="I257" s="13"/>
      <c r="J257" s="12"/>
      <c r="K257" s="12"/>
      <c r="L257" s="12"/>
      <c r="M257" s="12"/>
      <c r="N257" s="13"/>
      <c r="O257" s="13"/>
    </row>
    <row r="258" spans="1:15" ht="20.100000000000001" customHeight="1" x14ac:dyDescent="0.2">
      <c r="A258" s="9">
        <v>256</v>
      </c>
      <c r="B258" s="10" t="str">
        <f t="shared" si="6"/>
        <v/>
      </c>
      <c r="C258" s="10" t="str">
        <f t="shared" si="7"/>
        <v/>
      </c>
      <c r="D258" s="11"/>
      <c r="E258" s="12"/>
      <c r="F258" s="13"/>
      <c r="G258" s="20"/>
      <c r="H258" s="20"/>
      <c r="I258" s="13"/>
      <c r="J258" s="12"/>
      <c r="K258" s="12"/>
      <c r="L258" s="12"/>
      <c r="M258" s="12"/>
      <c r="N258" s="13"/>
      <c r="O258" s="13"/>
    </row>
    <row r="259" spans="1:15" ht="20.100000000000001" customHeight="1" x14ac:dyDescent="0.2">
      <c r="A259" s="9">
        <v>257</v>
      </c>
      <c r="B259" s="10" t="str">
        <f t="shared" si="6"/>
        <v/>
      </c>
      <c r="C259" s="10" t="str">
        <f t="shared" si="7"/>
        <v/>
      </c>
      <c r="D259" s="11"/>
      <c r="E259" s="12"/>
      <c r="F259" s="13"/>
      <c r="G259" s="20"/>
      <c r="H259" s="20"/>
      <c r="I259" s="13"/>
      <c r="J259" s="12"/>
      <c r="K259" s="12"/>
      <c r="L259" s="12"/>
      <c r="M259" s="12"/>
      <c r="N259" s="13"/>
      <c r="O259" s="13"/>
    </row>
    <row r="260" spans="1:15" ht="20.100000000000001" customHeight="1" x14ac:dyDescent="0.2">
      <c r="A260" s="9">
        <v>258</v>
      </c>
      <c r="B260" s="10" t="str">
        <f t="shared" ref="B260:B323" si="8">IF(D260&lt;&gt;"",YEAR(D260),"")</f>
        <v/>
      </c>
      <c r="C260" s="10" t="str">
        <f t="shared" ref="C260:C323" si="9">IF(D260&lt;&gt;"",MONTH(D260),"")</f>
        <v/>
      </c>
      <c r="D260" s="11"/>
      <c r="E260" s="12"/>
      <c r="F260" s="13"/>
      <c r="G260" s="20"/>
      <c r="H260" s="20"/>
      <c r="I260" s="13"/>
      <c r="J260" s="12"/>
      <c r="K260" s="12"/>
      <c r="L260" s="12"/>
      <c r="M260" s="12"/>
      <c r="N260" s="13"/>
      <c r="O260" s="13"/>
    </row>
    <row r="261" spans="1:15" ht="20.100000000000001" customHeight="1" x14ac:dyDescent="0.2">
      <c r="A261" s="9">
        <v>259</v>
      </c>
      <c r="B261" s="10" t="str">
        <f t="shared" si="8"/>
        <v/>
      </c>
      <c r="C261" s="10" t="str">
        <f t="shared" si="9"/>
        <v/>
      </c>
      <c r="D261" s="11"/>
      <c r="E261" s="12"/>
      <c r="F261" s="13"/>
      <c r="G261" s="20"/>
      <c r="H261" s="20"/>
      <c r="I261" s="13"/>
      <c r="J261" s="12"/>
      <c r="K261" s="12"/>
      <c r="L261" s="12"/>
      <c r="M261" s="12"/>
      <c r="N261" s="13"/>
      <c r="O261" s="13"/>
    </row>
    <row r="262" spans="1:15" ht="20.100000000000001" customHeight="1" x14ac:dyDescent="0.2">
      <c r="A262" s="9">
        <v>260</v>
      </c>
      <c r="B262" s="10" t="str">
        <f t="shared" si="8"/>
        <v/>
      </c>
      <c r="C262" s="10" t="str">
        <f t="shared" si="9"/>
        <v/>
      </c>
      <c r="D262" s="11"/>
      <c r="E262" s="12"/>
      <c r="F262" s="13"/>
      <c r="G262" s="20"/>
      <c r="H262" s="20"/>
      <c r="I262" s="13"/>
      <c r="J262" s="12"/>
      <c r="K262" s="12"/>
      <c r="L262" s="12"/>
      <c r="M262" s="12"/>
      <c r="N262" s="13"/>
      <c r="O262" s="13"/>
    </row>
    <row r="263" spans="1:15" ht="20.100000000000001" customHeight="1" x14ac:dyDescent="0.2">
      <c r="A263" s="9">
        <v>261</v>
      </c>
      <c r="B263" s="10" t="str">
        <f t="shared" si="8"/>
        <v/>
      </c>
      <c r="C263" s="10" t="str">
        <f t="shared" si="9"/>
        <v/>
      </c>
      <c r="D263" s="11"/>
      <c r="E263" s="12"/>
      <c r="F263" s="13"/>
      <c r="G263" s="20"/>
      <c r="H263" s="20"/>
      <c r="I263" s="13"/>
      <c r="J263" s="12"/>
      <c r="K263" s="12"/>
      <c r="L263" s="12"/>
      <c r="M263" s="12"/>
      <c r="N263" s="13"/>
      <c r="O263" s="13"/>
    </row>
    <row r="264" spans="1:15" ht="20.100000000000001" customHeight="1" x14ac:dyDescent="0.2">
      <c r="A264" s="9">
        <v>262</v>
      </c>
      <c r="B264" s="10" t="str">
        <f t="shared" si="8"/>
        <v/>
      </c>
      <c r="C264" s="10" t="str">
        <f t="shared" si="9"/>
        <v/>
      </c>
      <c r="D264" s="11"/>
      <c r="E264" s="12"/>
      <c r="F264" s="13"/>
      <c r="G264" s="20"/>
      <c r="H264" s="20"/>
      <c r="I264" s="13"/>
      <c r="J264" s="12"/>
      <c r="K264" s="12"/>
      <c r="L264" s="12"/>
      <c r="M264" s="12"/>
      <c r="N264" s="13"/>
      <c r="O264" s="13"/>
    </row>
    <row r="265" spans="1:15" ht="20.100000000000001" customHeight="1" x14ac:dyDescent="0.2">
      <c r="A265" s="9">
        <v>263</v>
      </c>
      <c r="B265" s="10" t="str">
        <f t="shared" si="8"/>
        <v/>
      </c>
      <c r="C265" s="10" t="str">
        <f t="shared" si="9"/>
        <v/>
      </c>
      <c r="D265" s="11"/>
      <c r="E265" s="12"/>
      <c r="F265" s="13"/>
      <c r="G265" s="20"/>
      <c r="H265" s="20"/>
      <c r="I265" s="13"/>
      <c r="J265" s="12"/>
      <c r="K265" s="12"/>
      <c r="L265" s="12"/>
      <c r="M265" s="12"/>
      <c r="N265" s="13"/>
      <c r="O265" s="13"/>
    </row>
    <row r="266" spans="1:15" ht="20.100000000000001" customHeight="1" x14ac:dyDescent="0.2">
      <c r="A266" s="9">
        <v>264</v>
      </c>
      <c r="B266" s="10" t="str">
        <f t="shared" si="8"/>
        <v/>
      </c>
      <c r="C266" s="10" t="str">
        <f t="shared" si="9"/>
        <v/>
      </c>
      <c r="D266" s="11"/>
      <c r="E266" s="12"/>
      <c r="F266" s="13"/>
      <c r="G266" s="20"/>
      <c r="H266" s="20"/>
      <c r="I266" s="13"/>
      <c r="J266" s="12"/>
      <c r="K266" s="12"/>
      <c r="L266" s="12"/>
      <c r="M266" s="12"/>
      <c r="N266" s="13"/>
      <c r="O266" s="13"/>
    </row>
    <row r="267" spans="1:15" ht="20.100000000000001" customHeight="1" x14ac:dyDescent="0.2">
      <c r="A267" s="9">
        <v>265</v>
      </c>
      <c r="B267" s="10" t="str">
        <f t="shared" si="8"/>
        <v/>
      </c>
      <c r="C267" s="10" t="str">
        <f t="shared" si="9"/>
        <v/>
      </c>
      <c r="D267" s="11"/>
      <c r="E267" s="12"/>
      <c r="F267" s="13"/>
      <c r="G267" s="20"/>
      <c r="H267" s="20"/>
      <c r="I267" s="13"/>
      <c r="J267" s="12"/>
      <c r="K267" s="12"/>
      <c r="L267" s="12"/>
      <c r="M267" s="12"/>
      <c r="N267" s="13"/>
      <c r="O267" s="13"/>
    </row>
    <row r="268" spans="1:15" ht="20.100000000000001" customHeight="1" x14ac:dyDescent="0.2">
      <c r="A268" s="9">
        <v>266</v>
      </c>
      <c r="B268" s="10" t="str">
        <f t="shared" si="8"/>
        <v/>
      </c>
      <c r="C268" s="10" t="str">
        <f t="shared" si="9"/>
        <v/>
      </c>
      <c r="D268" s="11"/>
      <c r="E268" s="12"/>
      <c r="F268" s="13"/>
      <c r="G268" s="20"/>
      <c r="H268" s="20"/>
      <c r="I268" s="13"/>
      <c r="J268" s="12"/>
      <c r="K268" s="12"/>
      <c r="L268" s="12"/>
      <c r="M268" s="12"/>
      <c r="N268" s="13"/>
      <c r="O268" s="13"/>
    </row>
    <row r="269" spans="1:15" ht="20.100000000000001" customHeight="1" x14ac:dyDescent="0.2">
      <c r="A269" s="9">
        <v>267</v>
      </c>
      <c r="B269" s="10" t="str">
        <f t="shared" si="8"/>
        <v/>
      </c>
      <c r="C269" s="10" t="str">
        <f t="shared" si="9"/>
        <v/>
      </c>
      <c r="D269" s="11"/>
      <c r="E269" s="12"/>
      <c r="F269" s="13"/>
      <c r="G269" s="20"/>
      <c r="H269" s="20"/>
      <c r="I269" s="13"/>
      <c r="J269" s="12"/>
      <c r="K269" s="12"/>
      <c r="L269" s="12"/>
      <c r="M269" s="12"/>
      <c r="N269" s="13"/>
      <c r="O269" s="13"/>
    </row>
    <row r="270" spans="1:15" ht="20.100000000000001" customHeight="1" x14ac:dyDescent="0.2">
      <c r="A270" s="9">
        <v>268</v>
      </c>
      <c r="B270" s="10" t="str">
        <f t="shared" si="8"/>
        <v/>
      </c>
      <c r="C270" s="10" t="str">
        <f t="shared" si="9"/>
        <v/>
      </c>
      <c r="D270" s="11"/>
      <c r="E270" s="12"/>
      <c r="F270" s="13"/>
      <c r="G270" s="20"/>
      <c r="H270" s="20"/>
      <c r="I270" s="13"/>
      <c r="J270" s="12"/>
      <c r="K270" s="12"/>
      <c r="L270" s="12"/>
      <c r="M270" s="12"/>
      <c r="N270" s="13"/>
      <c r="O270" s="13"/>
    </row>
    <row r="271" spans="1:15" ht="20.100000000000001" customHeight="1" x14ac:dyDescent="0.2">
      <c r="A271" s="9">
        <v>269</v>
      </c>
      <c r="B271" s="10" t="str">
        <f t="shared" si="8"/>
        <v/>
      </c>
      <c r="C271" s="10" t="str">
        <f t="shared" si="9"/>
        <v/>
      </c>
      <c r="D271" s="11"/>
      <c r="E271" s="12"/>
      <c r="F271" s="13"/>
      <c r="G271" s="20"/>
      <c r="H271" s="20"/>
      <c r="I271" s="13"/>
      <c r="J271" s="12"/>
      <c r="K271" s="12"/>
      <c r="L271" s="12"/>
      <c r="M271" s="12"/>
      <c r="N271" s="13"/>
      <c r="O271" s="13"/>
    </row>
    <row r="272" spans="1:15" ht="20.100000000000001" customHeight="1" x14ac:dyDescent="0.2">
      <c r="A272" s="9">
        <v>270</v>
      </c>
      <c r="B272" s="10" t="str">
        <f t="shared" si="8"/>
        <v/>
      </c>
      <c r="C272" s="10" t="str">
        <f t="shared" si="9"/>
        <v/>
      </c>
      <c r="D272" s="11"/>
      <c r="E272" s="12"/>
      <c r="F272" s="13"/>
      <c r="G272" s="20"/>
      <c r="H272" s="20"/>
      <c r="I272" s="13"/>
      <c r="J272" s="12"/>
      <c r="K272" s="12"/>
      <c r="L272" s="12"/>
      <c r="M272" s="12"/>
      <c r="N272" s="13"/>
      <c r="O272" s="13"/>
    </row>
    <row r="273" spans="1:15" ht="20.100000000000001" customHeight="1" x14ac:dyDescent="0.2">
      <c r="A273" s="9">
        <v>271</v>
      </c>
      <c r="B273" s="10" t="str">
        <f t="shared" si="8"/>
        <v/>
      </c>
      <c r="C273" s="10" t="str">
        <f t="shared" si="9"/>
        <v/>
      </c>
      <c r="D273" s="11"/>
      <c r="E273" s="12"/>
      <c r="F273" s="13"/>
      <c r="G273" s="20"/>
      <c r="H273" s="20"/>
      <c r="I273" s="13"/>
      <c r="J273" s="12"/>
      <c r="K273" s="12"/>
      <c r="L273" s="12"/>
      <c r="M273" s="12"/>
      <c r="N273" s="13"/>
      <c r="O273" s="13"/>
    </row>
    <row r="274" spans="1:15" ht="20.100000000000001" customHeight="1" x14ac:dyDescent="0.2">
      <c r="A274" s="9">
        <v>272</v>
      </c>
      <c r="B274" s="10" t="str">
        <f t="shared" si="8"/>
        <v/>
      </c>
      <c r="C274" s="10" t="str">
        <f t="shared" si="9"/>
        <v/>
      </c>
      <c r="D274" s="11"/>
      <c r="E274" s="12"/>
      <c r="F274" s="13"/>
      <c r="G274" s="20"/>
      <c r="H274" s="20"/>
      <c r="I274" s="13"/>
      <c r="J274" s="12"/>
      <c r="K274" s="12"/>
      <c r="L274" s="12"/>
      <c r="M274" s="12"/>
      <c r="N274" s="13"/>
      <c r="O274" s="13"/>
    </row>
    <row r="275" spans="1:15" ht="20.100000000000001" customHeight="1" x14ac:dyDescent="0.2">
      <c r="A275" s="9">
        <v>273</v>
      </c>
      <c r="B275" s="10" t="str">
        <f t="shared" si="8"/>
        <v/>
      </c>
      <c r="C275" s="10" t="str">
        <f t="shared" si="9"/>
        <v/>
      </c>
      <c r="D275" s="11"/>
      <c r="E275" s="12"/>
      <c r="F275" s="13"/>
      <c r="G275" s="20"/>
      <c r="H275" s="20"/>
      <c r="I275" s="13"/>
      <c r="J275" s="12"/>
      <c r="K275" s="12"/>
      <c r="L275" s="12"/>
      <c r="M275" s="12"/>
      <c r="N275" s="13"/>
      <c r="O275" s="13"/>
    </row>
    <row r="276" spans="1:15" ht="20.100000000000001" customHeight="1" x14ac:dyDescent="0.2">
      <c r="A276" s="9">
        <v>274</v>
      </c>
      <c r="B276" s="10" t="str">
        <f t="shared" si="8"/>
        <v/>
      </c>
      <c r="C276" s="10" t="str">
        <f t="shared" si="9"/>
        <v/>
      </c>
      <c r="D276" s="11"/>
      <c r="E276" s="12"/>
      <c r="F276" s="13"/>
      <c r="G276" s="20"/>
      <c r="H276" s="20"/>
      <c r="I276" s="13"/>
      <c r="J276" s="12"/>
      <c r="K276" s="12"/>
      <c r="L276" s="12"/>
      <c r="M276" s="12"/>
      <c r="N276" s="13"/>
      <c r="O276" s="13"/>
    </row>
    <row r="277" spans="1:15" ht="20.100000000000001" customHeight="1" x14ac:dyDescent="0.2">
      <c r="A277" s="9">
        <v>275</v>
      </c>
      <c r="B277" s="10" t="str">
        <f t="shared" si="8"/>
        <v/>
      </c>
      <c r="C277" s="10" t="str">
        <f t="shared" si="9"/>
        <v/>
      </c>
      <c r="D277" s="11"/>
      <c r="E277" s="12"/>
      <c r="F277" s="13"/>
      <c r="G277" s="20"/>
      <c r="H277" s="20"/>
      <c r="I277" s="13"/>
      <c r="J277" s="12"/>
      <c r="K277" s="12"/>
      <c r="L277" s="12"/>
      <c r="M277" s="12"/>
      <c r="N277" s="13"/>
      <c r="O277" s="13"/>
    </row>
    <row r="278" spans="1:15" ht="20.100000000000001" customHeight="1" x14ac:dyDescent="0.2">
      <c r="A278" s="9">
        <v>276</v>
      </c>
      <c r="B278" s="10" t="str">
        <f t="shared" si="8"/>
        <v/>
      </c>
      <c r="C278" s="10" t="str">
        <f t="shared" si="9"/>
        <v/>
      </c>
      <c r="D278" s="11"/>
      <c r="E278" s="12"/>
      <c r="F278" s="13"/>
      <c r="G278" s="20"/>
      <c r="H278" s="20"/>
      <c r="I278" s="13"/>
      <c r="J278" s="12"/>
      <c r="K278" s="12"/>
      <c r="L278" s="12"/>
      <c r="M278" s="12"/>
      <c r="N278" s="13"/>
      <c r="O278" s="13"/>
    </row>
    <row r="279" spans="1:15" ht="20.100000000000001" customHeight="1" x14ac:dyDescent="0.2">
      <c r="A279" s="9">
        <v>277</v>
      </c>
      <c r="B279" s="10" t="str">
        <f t="shared" si="8"/>
        <v/>
      </c>
      <c r="C279" s="10" t="str">
        <f t="shared" si="9"/>
        <v/>
      </c>
      <c r="D279" s="11"/>
      <c r="E279" s="12"/>
      <c r="F279" s="13"/>
      <c r="G279" s="20"/>
      <c r="H279" s="20"/>
      <c r="I279" s="13"/>
      <c r="J279" s="12"/>
      <c r="K279" s="12"/>
      <c r="L279" s="12"/>
      <c r="M279" s="12"/>
      <c r="N279" s="13"/>
      <c r="O279" s="13"/>
    </row>
    <row r="280" spans="1:15" ht="20.100000000000001" customHeight="1" x14ac:dyDescent="0.2">
      <c r="A280" s="9">
        <v>278</v>
      </c>
      <c r="B280" s="10" t="str">
        <f t="shared" si="8"/>
        <v/>
      </c>
      <c r="C280" s="10" t="str">
        <f t="shared" si="9"/>
        <v/>
      </c>
      <c r="D280" s="11"/>
      <c r="E280" s="12"/>
      <c r="F280" s="13"/>
      <c r="G280" s="20"/>
      <c r="H280" s="20"/>
      <c r="I280" s="13"/>
      <c r="J280" s="12"/>
      <c r="K280" s="12"/>
      <c r="L280" s="12"/>
      <c r="M280" s="12"/>
      <c r="N280" s="13"/>
      <c r="O280" s="13"/>
    </row>
    <row r="281" spans="1:15" ht="20.100000000000001" customHeight="1" x14ac:dyDescent="0.2">
      <c r="A281" s="9">
        <v>279</v>
      </c>
      <c r="B281" s="10" t="str">
        <f t="shared" si="8"/>
        <v/>
      </c>
      <c r="C281" s="10" t="str">
        <f t="shared" si="9"/>
        <v/>
      </c>
      <c r="D281" s="11"/>
      <c r="E281" s="12"/>
      <c r="F281" s="13"/>
      <c r="G281" s="20"/>
      <c r="H281" s="20"/>
      <c r="I281" s="13"/>
      <c r="J281" s="12"/>
      <c r="K281" s="12"/>
      <c r="L281" s="12"/>
      <c r="M281" s="12"/>
      <c r="N281" s="13"/>
      <c r="O281" s="13"/>
    </row>
    <row r="282" spans="1:15" ht="20.100000000000001" customHeight="1" x14ac:dyDescent="0.2">
      <c r="A282" s="9">
        <v>280</v>
      </c>
      <c r="B282" s="10" t="str">
        <f t="shared" si="8"/>
        <v/>
      </c>
      <c r="C282" s="10" t="str">
        <f t="shared" si="9"/>
        <v/>
      </c>
      <c r="D282" s="11"/>
      <c r="E282" s="12"/>
      <c r="F282" s="13"/>
      <c r="G282" s="20"/>
      <c r="H282" s="20"/>
      <c r="I282" s="13"/>
      <c r="J282" s="12"/>
      <c r="K282" s="12"/>
      <c r="L282" s="12"/>
      <c r="M282" s="12"/>
      <c r="N282" s="13"/>
      <c r="O282" s="13"/>
    </row>
    <row r="283" spans="1:15" ht="20.100000000000001" customHeight="1" x14ac:dyDescent="0.2">
      <c r="A283" s="9">
        <v>281</v>
      </c>
      <c r="B283" s="10" t="str">
        <f t="shared" si="8"/>
        <v/>
      </c>
      <c r="C283" s="10" t="str">
        <f t="shared" si="9"/>
        <v/>
      </c>
      <c r="D283" s="11"/>
      <c r="E283" s="12"/>
      <c r="F283" s="13"/>
      <c r="G283" s="20"/>
      <c r="H283" s="20"/>
      <c r="I283" s="13"/>
      <c r="J283" s="12"/>
      <c r="K283" s="12"/>
      <c r="L283" s="12"/>
      <c r="M283" s="12"/>
      <c r="N283" s="13"/>
      <c r="O283" s="13"/>
    </row>
    <row r="284" spans="1:15" ht="20.100000000000001" customHeight="1" x14ac:dyDescent="0.2">
      <c r="A284" s="9">
        <v>282</v>
      </c>
      <c r="B284" s="10" t="str">
        <f t="shared" si="8"/>
        <v/>
      </c>
      <c r="C284" s="10" t="str">
        <f t="shared" si="9"/>
        <v/>
      </c>
      <c r="D284" s="11"/>
      <c r="E284" s="12"/>
      <c r="F284" s="13"/>
      <c r="G284" s="20"/>
      <c r="H284" s="20"/>
      <c r="I284" s="13"/>
      <c r="J284" s="12"/>
      <c r="K284" s="12"/>
      <c r="L284" s="12"/>
      <c r="M284" s="12"/>
      <c r="N284" s="13"/>
      <c r="O284" s="13"/>
    </row>
    <row r="285" spans="1:15" ht="20.100000000000001" customHeight="1" x14ac:dyDescent="0.2">
      <c r="A285" s="9">
        <v>283</v>
      </c>
      <c r="B285" s="10" t="str">
        <f t="shared" si="8"/>
        <v/>
      </c>
      <c r="C285" s="10" t="str">
        <f t="shared" si="9"/>
        <v/>
      </c>
      <c r="D285" s="11"/>
      <c r="E285" s="12"/>
      <c r="F285" s="13"/>
      <c r="G285" s="20"/>
      <c r="H285" s="20"/>
      <c r="I285" s="13"/>
      <c r="J285" s="12"/>
      <c r="K285" s="12"/>
      <c r="L285" s="12"/>
      <c r="M285" s="12"/>
      <c r="N285" s="13"/>
      <c r="O285" s="13"/>
    </row>
    <row r="286" spans="1:15" ht="20.100000000000001" customHeight="1" x14ac:dyDescent="0.2">
      <c r="A286" s="9">
        <v>284</v>
      </c>
      <c r="B286" s="10" t="str">
        <f t="shared" si="8"/>
        <v/>
      </c>
      <c r="C286" s="10" t="str">
        <f t="shared" si="9"/>
        <v/>
      </c>
      <c r="D286" s="11"/>
      <c r="E286" s="12"/>
      <c r="F286" s="13"/>
      <c r="G286" s="20"/>
      <c r="H286" s="20"/>
      <c r="I286" s="13"/>
      <c r="J286" s="12"/>
      <c r="K286" s="12"/>
      <c r="L286" s="12"/>
      <c r="M286" s="12"/>
      <c r="N286" s="13"/>
      <c r="O286" s="13"/>
    </row>
    <row r="287" spans="1:15" ht="20.100000000000001" customHeight="1" x14ac:dyDescent="0.2">
      <c r="A287" s="9">
        <v>285</v>
      </c>
      <c r="B287" s="10" t="str">
        <f t="shared" si="8"/>
        <v/>
      </c>
      <c r="C287" s="10" t="str">
        <f t="shared" si="9"/>
        <v/>
      </c>
      <c r="D287" s="11"/>
      <c r="E287" s="12"/>
      <c r="F287" s="13"/>
      <c r="G287" s="20"/>
      <c r="H287" s="20"/>
      <c r="I287" s="13"/>
      <c r="J287" s="12"/>
      <c r="K287" s="12"/>
      <c r="L287" s="12"/>
      <c r="M287" s="12"/>
      <c r="N287" s="13"/>
      <c r="O287" s="13"/>
    </row>
    <row r="288" spans="1:15" ht="20.100000000000001" customHeight="1" x14ac:dyDescent="0.2">
      <c r="A288" s="9">
        <v>286</v>
      </c>
      <c r="B288" s="10" t="str">
        <f t="shared" si="8"/>
        <v/>
      </c>
      <c r="C288" s="10" t="str">
        <f t="shared" si="9"/>
        <v/>
      </c>
      <c r="D288" s="11"/>
      <c r="E288" s="12"/>
      <c r="F288" s="13"/>
      <c r="G288" s="20"/>
      <c r="H288" s="20"/>
      <c r="I288" s="13"/>
      <c r="J288" s="12"/>
      <c r="K288" s="12"/>
      <c r="L288" s="12"/>
      <c r="M288" s="12"/>
      <c r="N288" s="13"/>
      <c r="O288" s="13"/>
    </row>
    <row r="289" spans="1:15" ht="20.100000000000001" customHeight="1" x14ac:dyDescent="0.2">
      <c r="A289" s="9">
        <v>287</v>
      </c>
      <c r="B289" s="10" t="str">
        <f t="shared" si="8"/>
        <v/>
      </c>
      <c r="C289" s="10" t="str">
        <f t="shared" si="9"/>
        <v/>
      </c>
      <c r="D289" s="11"/>
      <c r="E289" s="12"/>
      <c r="F289" s="13"/>
      <c r="G289" s="20"/>
      <c r="H289" s="20"/>
      <c r="I289" s="13"/>
      <c r="J289" s="12"/>
      <c r="K289" s="12"/>
      <c r="L289" s="12"/>
      <c r="M289" s="12"/>
      <c r="N289" s="13"/>
      <c r="O289" s="13"/>
    </row>
    <row r="290" spans="1:15" ht="20.100000000000001" customHeight="1" x14ac:dyDescent="0.2">
      <c r="A290" s="9">
        <v>288</v>
      </c>
      <c r="B290" s="10" t="str">
        <f t="shared" si="8"/>
        <v/>
      </c>
      <c r="C290" s="10" t="str">
        <f t="shared" si="9"/>
        <v/>
      </c>
      <c r="D290" s="11"/>
      <c r="E290" s="12"/>
      <c r="F290" s="13"/>
      <c r="G290" s="20"/>
      <c r="H290" s="20"/>
      <c r="I290" s="13"/>
      <c r="J290" s="12"/>
      <c r="K290" s="12"/>
      <c r="L290" s="12"/>
      <c r="M290" s="12"/>
      <c r="N290" s="13"/>
      <c r="O290" s="13"/>
    </row>
    <row r="291" spans="1:15" ht="20.100000000000001" customHeight="1" x14ac:dyDescent="0.2">
      <c r="A291" s="9">
        <v>289</v>
      </c>
      <c r="B291" s="10" t="str">
        <f t="shared" si="8"/>
        <v/>
      </c>
      <c r="C291" s="10" t="str">
        <f t="shared" si="9"/>
        <v/>
      </c>
      <c r="D291" s="11"/>
      <c r="E291" s="12"/>
      <c r="F291" s="13"/>
      <c r="G291" s="20"/>
      <c r="H291" s="20"/>
      <c r="I291" s="13"/>
      <c r="J291" s="12"/>
      <c r="K291" s="12"/>
      <c r="L291" s="12"/>
      <c r="M291" s="12"/>
      <c r="N291" s="13"/>
      <c r="O291" s="13"/>
    </row>
    <row r="292" spans="1:15" ht="20.100000000000001" customHeight="1" x14ac:dyDescent="0.2">
      <c r="A292" s="9">
        <v>290</v>
      </c>
      <c r="B292" s="10" t="str">
        <f t="shared" si="8"/>
        <v/>
      </c>
      <c r="C292" s="10" t="str">
        <f t="shared" si="9"/>
        <v/>
      </c>
      <c r="D292" s="11"/>
      <c r="E292" s="12"/>
      <c r="F292" s="13"/>
      <c r="G292" s="20"/>
      <c r="H292" s="20"/>
      <c r="I292" s="13"/>
      <c r="J292" s="12"/>
      <c r="K292" s="12"/>
      <c r="L292" s="12"/>
      <c r="M292" s="12"/>
      <c r="N292" s="13"/>
      <c r="O292" s="13"/>
    </row>
    <row r="293" spans="1:15" ht="20.100000000000001" customHeight="1" x14ac:dyDescent="0.2">
      <c r="A293" s="9">
        <v>291</v>
      </c>
      <c r="B293" s="10" t="str">
        <f t="shared" si="8"/>
        <v/>
      </c>
      <c r="C293" s="10" t="str">
        <f t="shared" si="9"/>
        <v/>
      </c>
      <c r="D293" s="11"/>
      <c r="E293" s="12"/>
      <c r="F293" s="13"/>
      <c r="G293" s="20"/>
      <c r="H293" s="20"/>
      <c r="I293" s="13"/>
      <c r="J293" s="12"/>
      <c r="K293" s="12"/>
      <c r="L293" s="12"/>
      <c r="M293" s="12"/>
      <c r="N293" s="13"/>
      <c r="O293" s="13"/>
    </row>
    <row r="294" spans="1:15" ht="20.100000000000001" customHeight="1" x14ac:dyDescent="0.2">
      <c r="A294" s="9">
        <v>292</v>
      </c>
      <c r="B294" s="10" t="str">
        <f t="shared" si="8"/>
        <v/>
      </c>
      <c r="C294" s="10" t="str">
        <f t="shared" si="9"/>
        <v/>
      </c>
      <c r="D294" s="11"/>
      <c r="E294" s="12"/>
      <c r="F294" s="13"/>
      <c r="G294" s="20"/>
      <c r="H294" s="20"/>
      <c r="I294" s="13"/>
      <c r="J294" s="12"/>
      <c r="K294" s="12"/>
      <c r="L294" s="12"/>
      <c r="M294" s="12"/>
      <c r="N294" s="13"/>
      <c r="O294" s="13"/>
    </row>
    <row r="295" spans="1:15" ht="20.100000000000001" customHeight="1" x14ac:dyDescent="0.2">
      <c r="A295" s="9">
        <v>293</v>
      </c>
      <c r="B295" s="10" t="str">
        <f t="shared" si="8"/>
        <v/>
      </c>
      <c r="C295" s="10" t="str">
        <f t="shared" si="9"/>
        <v/>
      </c>
      <c r="D295" s="11"/>
      <c r="E295" s="12"/>
      <c r="F295" s="13"/>
      <c r="G295" s="20"/>
      <c r="H295" s="20"/>
      <c r="I295" s="13"/>
      <c r="J295" s="12"/>
      <c r="K295" s="12"/>
      <c r="L295" s="12"/>
      <c r="M295" s="12"/>
      <c r="N295" s="13"/>
      <c r="O295" s="13"/>
    </row>
    <row r="296" spans="1:15" ht="20.100000000000001" customHeight="1" x14ac:dyDescent="0.2">
      <c r="A296" s="9">
        <v>294</v>
      </c>
      <c r="B296" s="10" t="str">
        <f t="shared" si="8"/>
        <v/>
      </c>
      <c r="C296" s="10" t="str">
        <f t="shared" si="9"/>
        <v/>
      </c>
      <c r="D296" s="11"/>
      <c r="E296" s="12"/>
      <c r="F296" s="13"/>
      <c r="G296" s="20"/>
      <c r="H296" s="20"/>
      <c r="I296" s="13"/>
      <c r="J296" s="12"/>
      <c r="K296" s="12"/>
      <c r="L296" s="12"/>
      <c r="M296" s="12"/>
      <c r="N296" s="13"/>
      <c r="O296" s="13"/>
    </row>
    <row r="297" spans="1:15" ht="20.100000000000001" customHeight="1" x14ac:dyDescent="0.2">
      <c r="A297" s="9">
        <v>295</v>
      </c>
      <c r="B297" s="10" t="str">
        <f t="shared" si="8"/>
        <v/>
      </c>
      <c r="C297" s="10" t="str">
        <f t="shared" si="9"/>
        <v/>
      </c>
      <c r="D297" s="11"/>
      <c r="E297" s="12"/>
      <c r="F297" s="13"/>
      <c r="G297" s="20"/>
      <c r="H297" s="20"/>
      <c r="I297" s="13"/>
      <c r="J297" s="12"/>
      <c r="K297" s="12"/>
      <c r="L297" s="12"/>
      <c r="M297" s="12"/>
      <c r="N297" s="13"/>
      <c r="O297" s="13"/>
    </row>
    <row r="298" spans="1:15" ht="20.100000000000001" customHeight="1" x14ac:dyDescent="0.2">
      <c r="A298" s="9">
        <v>296</v>
      </c>
      <c r="B298" s="10" t="str">
        <f t="shared" si="8"/>
        <v/>
      </c>
      <c r="C298" s="10" t="str">
        <f t="shared" si="9"/>
        <v/>
      </c>
      <c r="D298" s="11"/>
      <c r="E298" s="12"/>
      <c r="F298" s="13"/>
      <c r="G298" s="20"/>
      <c r="H298" s="20"/>
      <c r="I298" s="13"/>
      <c r="J298" s="12"/>
      <c r="K298" s="12"/>
      <c r="L298" s="12"/>
      <c r="M298" s="12"/>
      <c r="N298" s="13"/>
      <c r="O298" s="13"/>
    </row>
    <row r="299" spans="1:15" ht="20.100000000000001" customHeight="1" x14ac:dyDescent="0.2">
      <c r="A299" s="9">
        <v>297</v>
      </c>
      <c r="B299" s="10" t="str">
        <f t="shared" si="8"/>
        <v/>
      </c>
      <c r="C299" s="10" t="str">
        <f t="shared" si="9"/>
        <v/>
      </c>
      <c r="D299" s="11"/>
      <c r="E299" s="12"/>
      <c r="F299" s="13"/>
      <c r="G299" s="20"/>
      <c r="H299" s="20"/>
      <c r="I299" s="13"/>
      <c r="J299" s="12"/>
      <c r="K299" s="12"/>
      <c r="L299" s="12"/>
      <c r="M299" s="12"/>
      <c r="N299" s="13"/>
      <c r="O299" s="13"/>
    </row>
    <row r="300" spans="1:15" ht="20.100000000000001" customHeight="1" x14ac:dyDescent="0.2">
      <c r="A300" s="9">
        <v>298</v>
      </c>
      <c r="B300" s="10" t="str">
        <f t="shared" si="8"/>
        <v/>
      </c>
      <c r="C300" s="10" t="str">
        <f t="shared" si="9"/>
        <v/>
      </c>
      <c r="D300" s="11"/>
      <c r="E300" s="12"/>
      <c r="F300" s="13"/>
      <c r="G300" s="20"/>
      <c r="H300" s="20"/>
      <c r="I300" s="13"/>
      <c r="J300" s="12"/>
      <c r="K300" s="12"/>
      <c r="L300" s="12"/>
      <c r="M300" s="12"/>
      <c r="N300" s="13"/>
      <c r="O300" s="13"/>
    </row>
    <row r="301" spans="1:15" ht="20.100000000000001" customHeight="1" x14ac:dyDescent="0.2">
      <c r="A301" s="9">
        <v>299</v>
      </c>
      <c r="B301" s="10" t="str">
        <f t="shared" si="8"/>
        <v/>
      </c>
      <c r="C301" s="10" t="str">
        <f t="shared" si="9"/>
        <v/>
      </c>
      <c r="D301" s="11"/>
      <c r="E301" s="12"/>
      <c r="F301" s="13"/>
      <c r="G301" s="20"/>
      <c r="H301" s="20"/>
      <c r="I301" s="13"/>
      <c r="J301" s="12"/>
      <c r="K301" s="12"/>
      <c r="L301" s="12"/>
      <c r="M301" s="12"/>
      <c r="N301" s="13"/>
      <c r="O301" s="13"/>
    </row>
    <row r="302" spans="1:15" ht="20.100000000000001" customHeight="1" x14ac:dyDescent="0.2">
      <c r="A302" s="9">
        <v>300</v>
      </c>
      <c r="B302" s="10" t="str">
        <f t="shared" si="8"/>
        <v/>
      </c>
      <c r="C302" s="10" t="str">
        <f t="shared" si="9"/>
        <v/>
      </c>
      <c r="D302" s="11"/>
      <c r="E302" s="12"/>
      <c r="F302" s="13"/>
      <c r="G302" s="20"/>
      <c r="H302" s="20"/>
      <c r="I302" s="13"/>
      <c r="J302" s="12"/>
      <c r="K302" s="12"/>
      <c r="L302" s="12"/>
      <c r="M302" s="12"/>
      <c r="N302" s="13"/>
      <c r="O302" s="13"/>
    </row>
    <row r="303" spans="1:15" ht="20.100000000000001" customHeight="1" x14ac:dyDescent="0.2">
      <c r="A303" s="9">
        <v>301</v>
      </c>
      <c r="B303" s="10" t="str">
        <f t="shared" si="8"/>
        <v/>
      </c>
      <c r="C303" s="10" t="str">
        <f t="shared" si="9"/>
        <v/>
      </c>
      <c r="D303" s="11"/>
      <c r="E303" s="12"/>
      <c r="F303" s="13"/>
      <c r="G303" s="20"/>
      <c r="H303" s="20"/>
      <c r="I303" s="13"/>
      <c r="J303" s="12"/>
      <c r="K303" s="12"/>
      <c r="L303" s="12"/>
      <c r="M303" s="12"/>
      <c r="N303" s="13"/>
      <c r="O303" s="13"/>
    </row>
    <row r="304" spans="1:15" ht="20.100000000000001" customHeight="1" x14ac:dyDescent="0.2">
      <c r="A304" s="9">
        <v>302</v>
      </c>
      <c r="B304" s="10" t="str">
        <f t="shared" si="8"/>
        <v/>
      </c>
      <c r="C304" s="10" t="str">
        <f t="shared" si="9"/>
        <v/>
      </c>
      <c r="D304" s="11"/>
      <c r="E304" s="12"/>
      <c r="F304" s="13"/>
      <c r="G304" s="20"/>
      <c r="H304" s="20"/>
      <c r="I304" s="13"/>
      <c r="J304" s="12"/>
      <c r="K304" s="12"/>
      <c r="L304" s="12"/>
      <c r="M304" s="12"/>
      <c r="N304" s="13"/>
      <c r="O304" s="13"/>
    </row>
    <row r="305" spans="1:15" ht="20.100000000000001" customHeight="1" x14ac:dyDescent="0.2">
      <c r="A305" s="9">
        <v>303</v>
      </c>
      <c r="B305" s="10" t="str">
        <f t="shared" si="8"/>
        <v/>
      </c>
      <c r="C305" s="10" t="str">
        <f t="shared" si="9"/>
        <v/>
      </c>
      <c r="D305" s="11"/>
      <c r="E305" s="12"/>
      <c r="F305" s="13"/>
      <c r="G305" s="20"/>
      <c r="H305" s="20"/>
      <c r="I305" s="13"/>
      <c r="J305" s="12"/>
      <c r="K305" s="12"/>
      <c r="L305" s="12"/>
      <c r="M305" s="12"/>
      <c r="N305" s="13"/>
      <c r="O305" s="13"/>
    </row>
    <row r="306" spans="1:15" ht="20.100000000000001" customHeight="1" x14ac:dyDescent="0.2">
      <c r="A306" s="9">
        <v>304</v>
      </c>
      <c r="B306" s="10" t="str">
        <f t="shared" si="8"/>
        <v/>
      </c>
      <c r="C306" s="10" t="str">
        <f t="shared" si="9"/>
        <v/>
      </c>
      <c r="D306" s="11"/>
      <c r="E306" s="12"/>
      <c r="F306" s="13"/>
      <c r="G306" s="20"/>
      <c r="H306" s="20"/>
      <c r="I306" s="13"/>
      <c r="J306" s="12"/>
      <c r="K306" s="12"/>
      <c r="L306" s="12"/>
      <c r="M306" s="12"/>
      <c r="N306" s="13"/>
      <c r="O306" s="13"/>
    </row>
    <row r="307" spans="1:15" ht="20.100000000000001" customHeight="1" x14ac:dyDescent="0.2">
      <c r="A307" s="9">
        <v>305</v>
      </c>
      <c r="B307" s="10" t="str">
        <f t="shared" si="8"/>
        <v/>
      </c>
      <c r="C307" s="10" t="str">
        <f t="shared" si="9"/>
        <v/>
      </c>
      <c r="D307" s="11"/>
      <c r="E307" s="12"/>
      <c r="F307" s="13"/>
      <c r="G307" s="20"/>
      <c r="H307" s="20"/>
      <c r="I307" s="13"/>
      <c r="J307" s="12"/>
      <c r="K307" s="12"/>
      <c r="L307" s="12"/>
      <c r="M307" s="12"/>
      <c r="N307" s="13"/>
      <c r="O307" s="13"/>
    </row>
    <row r="308" spans="1:15" ht="20.100000000000001" customHeight="1" x14ac:dyDescent="0.2">
      <c r="A308" s="9">
        <v>306</v>
      </c>
      <c r="B308" s="10" t="str">
        <f t="shared" si="8"/>
        <v/>
      </c>
      <c r="C308" s="10" t="str">
        <f t="shared" si="9"/>
        <v/>
      </c>
      <c r="D308" s="11"/>
      <c r="E308" s="12"/>
      <c r="F308" s="13"/>
      <c r="G308" s="20"/>
      <c r="H308" s="20"/>
      <c r="I308" s="13"/>
      <c r="J308" s="12"/>
      <c r="K308" s="12"/>
      <c r="L308" s="12"/>
      <c r="M308" s="12"/>
      <c r="N308" s="13"/>
      <c r="O308" s="13"/>
    </row>
    <row r="309" spans="1:15" ht="20.100000000000001" customHeight="1" x14ac:dyDescent="0.2">
      <c r="A309" s="9">
        <v>307</v>
      </c>
      <c r="B309" s="10" t="str">
        <f t="shared" si="8"/>
        <v/>
      </c>
      <c r="C309" s="10" t="str">
        <f t="shared" si="9"/>
        <v/>
      </c>
      <c r="D309" s="11"/>
      <c r="E309" s="12"/>
      <c r="F309" s="13"/>
      <c r="G309" s="20"/>
      <c r="H309" s="20"/>
      <c r="I309" s="13"/>
      <c r="J309" s="12"/>
      <c r="K309" s="12"/>
      <c r="L309" s="12"/>
      <c r="M309" s="12"/>
      <c r="N309" s="13"/>
      <c r="O309" s="13"/>
    </row>
    <row r="310" spans="1:15" ht="20.100000000000001" customHeight="1" x14ac:dyDescent="0.2">
      <c r="A310" s="9">
        <v>308</v>
      </c>
      <c r="B310" s="10" t="str">
        <f t="shared" si="8"/>
        <v/>
      </c>
      <c r="C310" s="10" t="str">
        <f t="shared" si="9"/>
        <v/>
      </c>
      <c r="D310" s="11"/>
      <c r="E310" s="12"/>
      <c r="F310" s="13"/>
      <c r="G310" s="20"/>
      <c r="H310" s="20"/>
      <c r="I310" s="13"/>
      <c r="J310" s="12"/>
      <c r="K310" s="12"/>
      <c r="L310" s="12"/>
      <c r="M310" s="12"/>
      <c r="N310" s="13"/>
      <c r="O310" s="13"/>
    </row>
    <row r="311" spans="1:15" ht="20.100000000000001" customHeight="1" x14ac:dyDescent="0.2">
      <c r="A311" s="9">
        <v>309</v>
      </c>
      <c r="B311" s="10" t="str">
        <f t="shared" si="8"/>
        <v/>
      </c>
      <c r="C311" s="10" t="str">
        <f t="shared" si="9"/>
        <v/>
      </c>
      <c r="D311" s="11"/>
      <c r="E311" s="12"/>
      <c r="F311" s="13"/>
      <c r="G311" s="20"/>
      <c r="H311" s="20"/>
      <c r="I311" s="13"/>
      <c r="J311" s="12"/>
      <c r="K311" s="12"/>
      <c r="L311" s="12"/>
      <c r="M311" s="12"/>
      <c r="N311" s="13"/>
      <c r="O311" s="13"/>
    </row>
    <row r="312" spans="1:15" ht="20.100000000000001" customHeight="1" x14ac:dyDescent="0.2">
      <c r="A312" s="9">
        <v>310</v>
      </c>
      <c r="B312" s="10" t="str">
        <f t="shared" si="8"/>
        <v/>
      </c>
      <c r="C312" s="10" t="str">
        <f t="shared" si="9"/>
        <v/>
      </c>
      <c r="D312" s="11"/>
      <c r="E312" s="12"/>
      <c r="F312" s="13"/>
      <c r="G312" s="20"/>
      <c r="H312" s="20"/>
      <c r="I312" s="13"/>
      <c r="J312" s="12"/>
      <c r="K312" s="12"/>
      <c r="L312" s="12"/>
      <c r="M312" s="12"/>
      <c r="N312" s="13"/>
      <c r="O312" s="13"/>
    </row>
    <row r="313" spans="1:15" ht="20.100000000000001" customHeight="1" x14ac:dyDescent="0.2">
      <c r="A313" s="9">
        <v>311</v>
      </c>
      <c r="B313" s="10" t="str">
        <f t="shared" si="8"/>
        <v/>
      </c>
      <c r="C313" s="10" t="str">
        <f t="shared" si="9"/>
        <v/>
      </c>
      <c r="D313" s="11"/>
      <c r="E313" s="12"/>
      <c r="F313" s="13"/>
      <c r="G313" s="20"/>
      <c r="H313" s="20"/>
      <c r="I313" s="13"/>
      <c r="J313" s="12"/>
      <c r="K313" s="12"/>
      <c r="L313" s="12"/>
      <c r="M313" s="12"/>
      <c r="N313" s="13"/>
      <c r="O313" s="13"/>
    </row>
    <row r="314" spans="1:15" ht="20.100000000000001" customHeight="1" x14ac:dyDescent="0.2">
      <c r="A314" s="9">
        <v>312</v>
      </c>
      <c r="B314" s="10" t="str">
        <f t="shared" si="8"/>
        <v/>
      </c>
      <c r="C314" s="10" t="str">
        <f t="shared" si="9"/>
        <v/>
      </c>
      <c r="D314" s="11"/>
      <c r="E314" s="12"/>
      <c r="F314" s="13"/>
      <c r="G314" s="20"/>
      <c r="H314" s="20"/>
      <c r="I314" s="13"/>
      <c r="J314" s="12"/>
      <c r="K314" s="12"/>
      <c r="L314" s="12"/>
      <c r="M314" s="12"/>
      <c r="N314" s="13"/>
      <c r="O314" s="13"/>
    </row>
    <row r="315" spans="1:15" ht="20.100000000000001" customHeight="1" x14ac:dyDescent="0.2">
      <c r="A315" s="9">
        <v>313</v>
      </c>
      <c r="B315" s="10" t="str">
        <f t="shared" si="8"/>
        <v/>
      </c>
      <c r="C315" s="10" t="str">
        <f t="shared" si="9"/>
        <v/>
      </c>
      <c r="D315" s="11"/>
      <c r="E315" s="12"/>
      <c r="F315" s="13"/>
      <c r="G315" s="20"/>
      <c r="H315" s="20"/>
      <c r="I315" s="13"/>
      <c r="J315" s="12"/>
      <c r="K315" s="12"/>
      <c r="L315" s="12"/>
      <c r="M315" s="12"/>
      <c r="N315" s="13"/>
      <c r="O315" s="13"/>
    </row>
    <row r="316" spans="1:15" ht="20.100000000000001" customHeight="1" x14ac:dyDescent="0.2">
      <c r="A316" s="9">
        <v>314</v>
      </c>
      <c r="B316" s="10" t="str">
        <f t="shared" si="8"/>
        <v/>
      </c>
      <c r="C316" s="10" t="str">
        <f t="shared" si="9"/>
        <v/>
      </c>
      <c r="D316" s="11"/>
      <c r="E316" s="12"/>
      <c r="F316" s="13"/>
      <c r="G316" s="20"/>
      <c r="H316" s="20"/>
      <c r="I316" s="13"/>
      <c r="J316" s="12"/>
      <c r="K316" s="12"/>
      <c r="L316" s="12"/>
      <c r="M316" s="12"/>
      <c r="N316" s="13"/>
      <c r="O316" s="13"/>
    </row>
    <row r="317" spans="1:15" ht="20.100000000000001" customHeight="1" x14ac:dyDescent="0.2">
      <c r="A317" s="9">
        <v>315</v>
      </c>
      <c r="B317" s="10" t="str">
        <f t="shared" si="8"/>
        <v/>
      </c>
      <c r="C317" s="10" t="str">
        <f t="shared" si="9"/>
        <v/>
      </c>
      <c r="D317" s="11"/>
      <c r="E317" s="12"/>
      <c r="F317" s="13"/>
      <c r="G317" s="20"/>
      <c r="H317" s="20"/>
      <c r="I317" s="13"/>
      <c r="J317" s="12"/>
      <c r="K317" s="12"/>
      <c r="L317" s="12"/>
      <c r="M317" s="12"/>
      <c r="N317" s="13"/>
      <c r="O317" s="13"/>
    </row>
    <row r="318" spans="1:15" ht="20.100000000000001" customHeight="1" x14ac:dyDescent="0.2">
      <c r="A318" s="9">
        <v>316</v>
      </c>
      <c r="B318" s="10" t="str">
        <f t="shared" si="8"/>
        <v/>
      </c>
      <c r="C318" s="10" t="str">
        <f t="shared" si="9"/>
        <v/>
      </c>
      <c r="D318" s="11"/>
      <c r="E318" s="12"/>
      <c r="F318" s="13"/>
      <c r="G318" s="20"/>
      <c r="H318" s="20"/>
      <c r="I318" s="13"/>
      <c r="J318" s="12"/>
      <c r="K318" s="12"/>
      <c r="L318" s="12"/>
      <c r="M318" s="12"/>
      <c r="N318" s="13"/>
      <c r="O318" s="13"/>
    </row>
    <row r="319" spans="1:15" ht="20.100000000000001" customHeight="1" x14ac:dyDescent="0.2">
      <c r="A319" s="9">
        <v>317</v>
      </c>
      <c r="B319" s="10" t="str">
        <f t="shared" si="8"/>
        <v/>
      </c>
      <c r="C319" s="10" t="str">
        <f t="shared" si="9"/>
        <v/>
      </c>
      <c r="D319" s="11"/>
      <c r="E319" s="12"/>
      <c r="F319" s="13"/>
      <c r="G319" s="20"/>
      <c r="H319" s="20"/>
      <c r="I319" s="13"/>
      <c r="J319" s="12"/>
      <c r="K319" s="12"/>
      <c r="L319" s="12"/>
      <c r="M319" s="12"/>
      <c r="N319" s="13"/>
      <c r="O319" s="13"/>
    </row>
    <row r="320" spans="1:15" ht="20.100000000000001" customHeight="1" x14ac:dyDescent="0.2">
      <c r="A320" s="9">
        <v>318</v>
      </c>
      <c r="B320" s="10" t="str">
        <f t="shared" si="8"/>
        <v/>
      </c>
      <c r="C320" s="10" t="str">
        <f t="shared" si="9"/>
        <v/>
      </c>
      <c r="D320" s="11"/>
      <c r="E320" s="12"/>
      <c r="F320" s="13"/>
      <c r="G320" s="20"/>
      <c r="H320" s="20"/>
      <c r="I320" s="13"/>
      <c r="J320" s="12"/>
      <c r="K320" s="12"/>
      <c r="L320" s="12"/>
      <c r="M320" s="12"/>
      <c r="N320" s="13"/>
      <c r="O320" s="13"/>
    </row>
    <row r="321" spans="1:15" ht="20.100000000000001" customHeight="1" x14ac:dyDescent="0.2">
      <c r="A321" s="9">
        <v>319</v>
      </c>
      <c r="B321" s="10" t="str">
        <f t="shared" si="8"/>
        <v/>
      </c>
      <c r="C321" s="10" t="str">
        <f t="shared" si="9"/>
        <v/>
      </c>
      <c r="D321" s="11"/>
      <c r="E321" s="12"/>
      <c r="F321" s="13"/>
      <c r="G321" s="20"/>
      <c r="H321" s="20"/>
      <c r="I321" s="13"/>
      <c r="J321" s="12"/>
      <c r="K321" s="12"/>
      <c r="L321" s="12"/>
      <c r="M321" s="12"/>
      <c r="N321" s="13"/>
      <c r="O321" s="13"/>
    </row>
    <row r="322" spans="1:15" ht="20.100000000000001" customHeight="1" x14ac:dyDescent="0.2">
      <c r="A322" s="9">
        <v>320</v>
      </c>
      <c r="B322" s="10" t="str">
        <f t="shared" si="8"/>
        <v/>
      </c>
      <c r="C322" s="10" t="str">
        <f t="shared" si="9"/>
        <v/>
      </c>
      <c r="D322" s="11"/>
      <c r="E322" s="12"/>
      <c r="F322" s="13"/>
      <c r="G322" s="20"/>
      <c r="H322" s="20"/>
      <c r="I322" s="13"/>
      <c r="J322" s="12"/>
      <c r="K322" s="12"/>
      <c r="L322" s="12"/>
      <c r="M322" s="12"/>
      <c r="N322" s="13"/>
      <c r="O322" s="13"/>
    </row>
    <row r="323" spans="1:15" ht="20.100000000000001" customHeight="1" x14ac:dyDescent="0.2">
      <c r="A323" s="9">
        <v>321</v>
      </c>
      <c r="B323" s="10" t="str">
        <f t="shared" si="8"/>
        <v/>
      </c>
      <c r="C323" s="10" t="str">
        <f t="shared" si="9"/>
        <v/>
      </c>
      <c r="D323" s="11"/>
      <c r="E323" s="12"/>
      <c r="F323" s="13"/>
      <c r="G323" s="20"/>
      <c r="H323" s="20"/>
      <c r="I323" s="13"/>
      <c r="J323" s="12"/>
      <c r="K323" s="12"/>
      <c r="L323" s="12"/>
      <c r="M323" s="12"/>
      <c r="N323" s="13"/>
      <c r="O323" s="13"/>
    </row>
    <row r="324" spans="1:15" ht="20.100000000000001" customHeight="1" x14ac:dyDescent="0.2">
      <c r="A324" s="9">
        <v>322</v>
      </c>
      <c r="B324" s="10" t="str">
        <f t="shared" ref="B324:B387" si="10">IF(D324&lt;&gt;"",YEAR(D324),"")</f>
        <v/>
      </c>
      <c r="C324" s="10" t="str">
        <f t="shared" ref="C324:C387" si="11">IF(D324&lt;&gt;"",MONTH(D324),"")</f>
        <v/>
      </c>
      <c r="D324" s="11"/>
      <c r="E324" s="12"/>
      <c r="F324" s="13"/>
      <c r="G324" s="20"/>
      <c r="H324" s="20"/>
      <c r="I324" s="13"/>
      <c r="J324" s="12"/>
      <c r="K324" s="12"/>
      <c r="L324" s="12"/>
      <c r="M324" s="12"/>
      <c r="N324" s="13"/>
      <c r="O324" s="13"/>
    </row>
    <row r="325" spans="1:15" ht="20.100000000000001" customHeight="1" x14ac:dyDescent="0.2">
      <c r="A325" s="9">
        <v>323</v>
      </c>
      <c r="B325" s="10" t="str">
        <f t="shared" si="10"/>
        <v/>
      </c>
      <c r="C325" s="10" t="str">
        <f t="shared" si="11"/>
        <v/>
      </c>
      <c r="D325" s="11"/>
      <c r="E325" s="12"/>
      <c r="F325" s="13"/>
      <c r="G325" s="20"/>
      <c r="H325" s="20"/>
      <c r="I325" s="13"/>
      <c r="J325" s="12"/>
      <c r="K325" s="12"/>
      <c r="L325" s="12"/>
      <c r="M325" s="12"/>
      <c r="N325" s="13"/>
      <c r="O325" s="13"/>
    </row>
    <row r="326" spans="1:15" ht="20.100000000000001" customHeight="1" x14ac:dyDescent="0.2">
      <c r="A326" s="9">
        <v>324</v>
      </c>
      <c r="B326" s="10" t="str">
        <f t="shared" si="10"/>
        <v/>
      </c>
      <c r="C326" s="10" t="str">
        <f t="shared" si="11"/>
        <v/>
      </c>
      <c r="D326" s="11"/>
      <c r="E326" s="12"/>
      <c r="F326" s="13"/>
      <c r="G326" s="20"/>
      <c r="H326" s="20"/>
      <c r="I326" s="13"/>
      <c r="J326" s="12"/>
      <c r="K326" s="12"/>
      <c r="L326" s="12"/>
      <c r="M326" s="12"/>
      <c r="N326" s="13"/>
      <c r="O326" s="13"/>
    </row>
    <row r="327" spans="1:15" ht="20.100000000000001" customHeight="1" x14ac:dyDescent="0.2">
      <c r="A327" s="9">
        <v>325</v>
      </c>
      <c r="B327" s="10" t="str">
        <f t="shared" si="10"/>
        <v/>
      </c>
      <c r="C327" s="10" t="str">
        <f t="shared" si="11"/>
        <v/>
      </c>
      <c r="D327" s="11"/>
      <c r="E327" s="12"/>
      <c r="F327" s="13"/>
      <c r="G327" s="20"/>
      <c r="H327" s="20"/>
      <c r="I327" s="13"/>
      <c r="J327" s="12"/>
      <c r="K327" s="12"/>
      <c r="L327" s="12"/>
      <c r="M327" s="12"/>
      <c r="N327" s="13"/>
      <c r="O327" s="13"/>
    </row>
    <row r="328" spans="1:15" ht="20.100000000000001" customHeight="1" x14ac:dyDescent="0.2">
      <c r="A328" s="9">
        <v>326</v>
      </c>
      <c r="B328" s="10" t="str">
        <f t="shared" si="10"/>
        <v/>
      </c>
      <c r="C328" s="10" t="str">
        <f t="shared" si="11"/>
        <v/>
      </c>
      <c r="D328" s="11"/>
      <c r="E328" s="12"/>
      <c r="F328" s="13"/>
      <c r="G328" s="20"/>
      <c r="H328" s="20"/>
      <c r="I328" s="13"/>
      <c r="J328" s="12"/>
      <c r="K328" s="12"/>
      <c r="L328" s="12"/>
      <c r="M328" s="12"/>
      <c r="N328" s="13"/>
      <c r="O328" s="13"/>
    </row>
    <row r="329" spans="1:15" ht="20.100000000000001" customHeight="1" x14ac:dyDescent="0.2">
      <c r="A329" s="9">
        <v>327</v>
      </c>
      <c r="B329" s="10" t="str">
        <f t="shared" si="10"/>
        <v/>
      </c>
      <c r="C329" s="10" t="str">
        <f t="shared" si="11"/>
        <v/>
      </c>
      <c r="D329" s="11"/>
      <c r="E329" s="12"/>
      <c r="F329" s="13"/>
      <c r="G329" s="20"/>
      <c r="H329" s="20"/>
      <c r="I329" s="13"/>
      <c r="J329" s="12"/>
      <c r="K329" s="12"/>
      <c r="L329" s="12"/>
      <c r="M329" s="12"/>
      <c r="N329" s="13"/>
      <c r="O329" s="13"/>
    </row>
    <row r="330" spans="1:15" ht="20.100000000000001" customHeight="1" x14ac:dyDescent="0.2">
      <c r="A330" s="9">
        <v>328</v>
      </c>
      <c r="B330" s="10" t="str">
        <f t="shared" si="10"/>
        <v/>
      </c>
      <c r="C330" s="10" t="str">
        <f t="shared" si="11"/>
        <v/>
      </c>
      <c r="D330" s="11"/>
      <c r="E330" s="12"/>
      <c r="F330" s="13"/>
      <c r="G330" s="20"/>
      <c r="H330" s="20"/>
      <c r="I330" s="13"/>
      <c r="J330" s="12"/>
      <c r="K330" s="12"/>
      <c r="L330" s="12"/>
      <c r="M330" s="12"/>
      <c r="N330" s="13"/>
      <c r="O330" s="13"/>
    </row>
    <row r="331" spans="1:15" ht="20.100000000000001" customHeight="1" x14ac:dyDescent="0.2">
      <c r="A331" s="9">
        <v>329</v>
      </c>
      <c r="B331" s="10" t="str">
        <f t="shared" si="10"/>
        <v/>
      </c>
      <c r="C331" s="10" t="str">
        <f t="shared" si="11"/>
        <v/>
      </c>
      <c r="D331" s="11"/>
      <c r="E331" s="12"/>
      <c r="F331" s="13"/>
      <c r="G331" s="20"/>
      <c r="H331" s="20"/>
      <c r="I331" s="13"/>
      <c r="J331" s="12"/>
      <c r="K331" s="12"/>
      <c r="L331" s="12"/>
      <c r="M331" s="12"/>
      <c r="N331" s="13"/>
      <c r="O331" s="13"/>
    </row>
    <row r="332" spans="1:15" ht="20.100000000000001" customHeight="1" x14ac:dyDescent="0.2">
      <c r="A332" s="9">
        <v>330</v>
      </c>
      <c r="B332" s="10" t="str">
        <f t="shared" si="10"/>
        <v/>
      </c>
      <c r="C332" s="10" t="str">
        <f t="shared" si="11"/>
        <v/>
      </c>
      <c r="D332" s="11"/>
      <c r="E332" s="12"/>
      <c r="F332" s="13"/>
      <c r="G332" s="20"/>
      <c r="H332" s="20"/>
      <c r="I332" s="13"/>
      <c r="J332" s="12"/>
      <c r="K332" s="12"/>
      <c r="L332" s="12"/>
      <c r="M332" s="12"/>
      <c r="N332" s="13"/>
      <c r="O332" s="13"/>
    </row>
    <row r="333" spans="1:15" ht="20.100000000000001" customHeight="1" x14ac:dyDescent="0.2">
      <c r="A333" s="9">
        <v>331</v>
      </c>
      <c r="B333" s="10" t="str">
        <f t="shared" si="10"/>
        <v/>
      </c>
      <c r="C333" s="10" t="str">
        <f t="shared" si="11"/>
        <v/>
      </c>
      <c r="D333" s="11"/>
      <c r="E333" s="12"/>
      <c r="F333" s="13"/>
      <c r="G333" s="20"/>
      <c r="H333" s="20"/>
      <c r="I333" s="13"/>
      <c r="J333" s="12"/>
      <c r="K333" s="12"/>
      <c r="L333" s="12"/>
      <c r="M333" s="12"/>
      <c r="N333" s="13"/>
      <c r="O333" s="13"/>
    </row>
    <row r="334" spans="1:15" ht="20.100000000000001" customHeight="1" x14ac:dyDescent="0.2">
      <c r="A334" s="9">
        <v>332</v>
      </c>
      <c r="B334" s="10" t="str">
        <f t="shared" si="10"/>
        <v/>
      </c>
      <c r="C334" s="10" t="str">
        <f t="shared" si="11"/>
        <v/>
      </c>
      <c r="D334" s="11"/>
      <c r="E334" s="12"/>
      <c r="F334" s="13"/>
      <c r="G334" s="20"/>
      <c r="H334" s="20"/>
      <c r="I334" s="13"/>
      <c r="J334" s="12"/>
      <c r="K334" s="12"/>
      <c r="L334" s="12"/>
      <c r="M334" s="12"/>
      <c r="N334" s="13"/>
      <c r="O334" s="13"/>
    </row>
    <row r="335" spans="1:15" ht="20.100000000000001" customHeight="1" x14ac:dyDescent="0.2">
      <c r="A335" s="9">
        <v>333</v>
      </c>
      <c r="B335" s="10" t="str">
        <f t="shared" si="10"/>
        <v/>
      </c>
      <c r="C335" s="10" t="str">
        <f t="shared" si="11"/>
        <v/>
      </c>
      <c r="D335" s="11"/>
      <c r="E335" s="12"/>
      <c r="F335" s="13"/>
      <c r="G335" s="20"/>
      <c r="H335" s="20"/>
      <c r="I335" s="13"/>
      <c r="J335" s="12"/>
      <c r="K335" s="12"/>
      <c r="L335" s="12"/>
      <c r="M335" s="12"/>
      <c r="N335" s="13"/>
      <c r="O335" s="13"/>
    </row>
    <row r="336" spans="1:15" ht="20.100000000000001" customHeight="1" x14ac:dyDescent="0.2">
      <c r="A336" s="9">
        <v>334</v>
      </c>
      <c r="B336" s="10" t="str">
        <f t="shared" si="10"/>
        <v/>
      </c>
      <c r="C336" s="10" t="str">
        <f t="shared" si="11"/>
        <v/>
      </c>
      <c r="D336" s="11"/>
      <c r="E336" s="12"/>
      <c r="F336" s="13"/>
      <c r="G336" s="20"/>
      <c r="H336" s="20"/>
      <c r="I336" s="13"/>
      <c r="J336" s="12"/>
      <c r="K336" s="12"/>
      <c r="L336" s="12"/>
      <c r="M336" s="12"/>
      <c r="N336" s="13"/>
      <c r="O336" s="13"/>
    </row>
    <row r="337" spans="1:15" ht="20.100000000000001" customHeight="1" x14ac:dyDescent="0.2">
      <c r="A337" s="9">
        <v>335</v>
      </c>
      <c r="B337" s="10" t="str">
        <f t="shared" si="10"/>
        <v/>
      </c>
      <c r="C337" s="10" t="str">
        <f t="shared" si="11"/>
        <v/>
      </c>
      <c r="D337" s="11"/>
      <c r="E337" s="12"/>
      <c r="F337" s="13"/>
      <c r="G337" s="20"/>
      <c r="H337" s="20"/>
      <c r="I337" s="13"/>
      <c r="J337" s="12"/>
      <c r="K337" s="12"/>
      <c r="L337" s="12"/>
      <c r="M337" s="12"/>
      <c r="N337" s="13"/>
      <c r="O337" s="13"/>
    </row>
    <row r="338" spans="1:15" ht="20.100000000000001" customHeight="1" x14ac:dyDescent="0.2">
      <c r="A338" s="9">
        <v>336</v>
      </c>
      <c r="B338" s="10" t="str">
        <f t="shared" si="10"/>
        <v/>
      </c>
      <c r="C338" s="10" t="str">
        <f t="shared" si="11"/>
        <v/>
      </c>
      <c r="D338" s="11"/>
      <c r="E338" s="12"/>
      <c r="F338" s="13"/>
      <c r="G338" s="20"/>
      <c r="H338" s="20"/>
      <c r="I338" s="13"/>
      <c r="J338" s="12"/>
      <c r="K338" s="12"/>
      <c r="L338" s="12"/>
      <c r="M338" s="12"/>
      <c r="N338" s="13"/>
      <c r="O338" s="13"/>
    </row>
    <row r="339" spans="1:15" ht="20.100000000000001" customHeight="1" x14ac:dyDescent="0.2">
      <c r="A339" s="9">
        <v>337</v>
      </c>
      <c r="B339" s="10" t="str">
        <f t="shared" si="10"/>
        <v/>
      </c>
      <c r="C339" s="10" t="str">
        <f t="shared" si="11"/>
        <v/>
      </c>
      <c r="D339" s="11"/>
      <c r="E339" s="12"/>
      <c r="F339" s="13"/>
      <c r="G339" s="20"/>
      <c r="H339" s="20"/>
      <c r="I339" s="13"/>
      <c r="J339" s="12"/>
      <c r="K339" s="12"/>
      <c r="L339" s="12"/>
      <c r="M339" s="12"/>
      <c r="N339" s="13"/>
      <c r="O339" s="13"/>
    </row>
    <row r="340" spans="1:15" ht="20.100000000000001" customHeight="1" x14ac:dyDescent="0.2">
      <c r="A340" s="9">
        <v>338</v>
      </c>
      <c r="B340" s="10" t="str">
        <f t="shared" si="10"/>
        <v/>
      </c>
      <c r="C340" s="10" t="str">
        <f t="shared" si="11"/>
        <v/>
      </c>
      <c r="D340" s="11"/>
      <c r="E340" s="12"/>
      <c r="F340" s="13"/>
      <c r="G340" s="20"/>
      <c r="H340" s="20"/>
      <c r="I340" s="13"/>
      <c r="J340" s="12"/>
      <c r="K340" s="12"/>
      <c r="L340" s="12"/>
      <c r="M340" s="12"/>
      <c r="N340" s="13"/>
      <c r="O340" s="13"/>
    </row>
    <row r="341" spans="1:15" ht="20.100000000000001" customHeight="1" x14ac:dyDescent="0.2">
      <c r="A341" s="9">
        <v>339</v>
      </c>
      <c r="B341" s="10" t="str">
        <f t="shared" si="10"/>
        <v/>
      </c>
      <c r="C341" s="10" t="str">
        <f t="shared" si="11"/>
        <v/>
      </c>
      <c r="D341" s="11"/>
      <c r="E341" s="12"/>
      <c r="F341" s="13"/>
      <c r="G341" s="20"/>
      <c r="H341" s="20"/>
      <c r="I341" s="13"/>
      <c r="J341" s="12"/>
      <c r="K341" s="12"/>
      <c r="L341" s="12"/>
      <c r="M341" s="12"/>
      <c r="N341" s="13"/>
      <c r="O341" s="13"/>
    </row>
    <row r="342" spans="1:15" ht="20.100000000000001" customHeight="1" x14ac:dyDescent="0.2">
      <c r="A342" s="9">
        <v>340</v>
      </c>
      <c r="B342" s="10" t="str">
        <f t="shared" si="10"/>
        <v/>
      </c>
      <c r="C342" s="10" t="str">
        <f t="shared" si="11"/>
        <v/>
      </c>
      <c r="D342" s="11"/>
      <c r="E342" s="12"/>
      <c r="F342" s="13"/>
      <c r="G342" s="20"/>
      <c r="H342" s="20"/>
      <c r="I342" s="13"/>
      <c r="J342" s="12"/>
      <c r="K342" s="12"/>
      <c r="L342" s="12"/>
      <c r="M342" s="12"/>
      <c r="N342" s="13"/>
      <c r="O342" s="13"/>
    </row>
    <row r="343" spans="1:15" ht="20.100000000000001" customHeight="1" x14ac:dyDescent="0.2">
      <c r="A343" s="9">
        <v>341</v>
      </c>
      <c r="B343" s="10" t="str">
        <f t="shared" si="10"/>
        <v/>
      </c>
      <c r="C343" s="10" t="str">
        <f t="shared" si="11"/>
        <v/>
      </c>
      <c r="D343" s="11"/>
      <c r="E343" s="12"/>
      <c r="F343" s="13"/>
      <c r="G343" s="20"/>
      <c r="H343" s="20"/>
      <c r="I343" s="13"/>
      <c r="J343" s="12"/>
      <c r="K343" s="12"/>
      <c r="L343" s="12"/>
      <c r="M343" s="12"/>
      <c r="N343" s="13"/>
      <c r="O343" s="13"/>
    </row>
    <row r="344" spans="1:15" ht="20.100000000000001" customHeight="1" x14ac:dyDescent="0.2">
      <c r="A344" s="9">
        <v>342</v>
      </c>
      <c r="B344" s="10" t="str">
        <f t="shared" si="10"/>
        <v/>
      </c>
      <c r="C344" s="10" t="str">
        <f t="shared" si="11"/>
        <v/>
      </c>
      <c r="D344" s="11"/>
      <c r="E344" s="12"/>
      <c r="F344" s="13"/>
      <c r="G344" s="20"/>
      <c r="H344" s="20"/>
      <c r="I344" s="13"/>
      <c r="J344" s="12"/>
      <c r="K344" s="12"/>
      <c r="L344" s="12"/>
      <c r="M344" s="12"/>
      <c r="N344" s="13"/>
      <c r="O344" s="13"/>
    </row>
    <row r="345" spans="1:15" ht="20.100000000000001" customHeight="1" x14ac:dyDescent="0.2">
      <c r="A345" s="9">
        <v>343</v>
      </c>
      <c r="B345" s="10" t="str">
        <f t="shared" si="10"/>
        <v/>
      </c>
      <c r="C345" s="10" t="str">
        <f t="shared" si="11"/>
        <v/>
      </c>
      <c r="D345" s="11"/>
      <c r="E345" s="12"/>
      <c r="F345" s="13"/>
      <c r="G345" s="20"/>
      <c r="H345" s="20"/>
      <c r="I345" s="13"/>
      <c r="J345" s="12"/>
      <c r="K345" s="12"/>
      <c r="L345" s="12"/>
      <c r="M345" s="12"/>
      <c r="N345" s="13"/>
      <c r="O345" s="13"/>
    </row>
    <row r="346" spans="1:15" ht="20.100000000000001" customHeight="1" x14ac:dyDescent="0.2">
      <c r="A346" s="9">
        <v>344</v>
      </c>
      <c r="B346" s="10" t="str">
        <f t="shared" si="10"/>
        <v/>
      </c>
      <c r="C346" s="10" t="str">
        <f t="shared" si="11"/>
        <v/>
      </c>
      <c r="D346" s="11"/>
      <c r="E346" s="12"/>
      <c r="F346" s="13"/>
      <c r="G346" s="20"/>
      <c r="H346" s="20"/>
      <c r="I346" s="13"/>
      <c r="J346" s="12"/>
      <c r="K346" s="12"/>
      <c r="L346" s="12"/>
      <c r="M346" s="12"/>
      <c r="N346" s="13"/>
      <c r="O346" s="13"/>
    </row>
    <row r="347" spans="1:15" ht="20.100000000000001" customHeight="1" x14ac:dyDescent="0.2">
      <c r="A347" s="9">
        <v>345</v>
      </c>
      <c r="B347" s="10" t="str">
        <f t="shared" si="10"/>
        <v/>
      </c>
      <c r="C347" s="10" t="str">
        <f t="shared" si="11"/>
        <v/>
      </c>
      <c r="D347" s="11"/>
      <c r="E347" s="12"/>
      <c r="F347" s="13"/>
      <c r="G347" s="20"/>
      <c r="H347" s="20"/>
      <c r="I347" s="13"/>
      <c r="J347" s="12"/>
      <c r="K347" s="12"/>
      <c r="L347" s="12"/>
      <c r="M347" s="12"/>
      <c r="N347" s="13"/>
      <c r="O347" s="13"/>
    </row>
    <row r="348" spans="1:15" ht="20.100000000000001" customHeight="1" x14ac:dyDescent="0.2">
      <c r="A348" s="9">
        <v>346</v>
      </c>
      <c r="B348" s="10" t="str">
        <f t="shared" si="10"/>
        <v/>
      </c>
      <c r="C348" s="10" t="str">
        <f t="shared" si="11"/>
        <v/>
      </c>
      <c r="D348" s="11"/>
      <c r="E348" s="12"/>
      <c r="F348" s="13"/>
      <c r="G348" s="20"/>
      <c r="H348" s="20"/>
      <c r="I348" s="13"/>
      <c r="J348" s="12"/>
      <c r="K348" s="12"/>
      <c r="L348" s="12"/>
      <c r="M348" s="12"/>
      <c r="N348" s="13"/>
      <c r="O348" s="13"/>
    </row>
    <row r="349" spans="1:15" ht="20.100000000000001" customHeight="1" x14ac:dyDescent="0.2">
      <c r="A349" s="9">
        <v>347</v>
      </c>
      <c r="B349" s="10" t="str">
        <f t="shared" si="10"/>
        <v/>
      </c>
      <c r="C349" s="10" t="str">
        <f t="shared" si="11"/>
        <v/>
      </c>
      <c r="D349" s="11"/>
      <c r="E349" s="12"/>
      <c r="F349" s="13"/>
      <c r="G349" s="20"/>
      <c r="H349" s="20"/>
      <c r="I349" s="13"/>
      <c r="J349" s="12"/>
      <c r="K349" s="12"/>
      <c r="L349" s="12"/>
      <c r="M349" s="12"/>
      <c r="N349" s="13"/>
      <c r="O349" s="13"/>
    </row>
    <row r="350" spans="1:15" ht="20.100000000000001" customHeight="1" x14ac:dyDescent="0.2">
      <c r="A350" s="9">
        <v>348</v>
      </c>
      <c r="B350" s="10" t="str">
        <f t="shared" si="10"/>
        <v/>
      </c>
      <c r="C350" s="10" t="str">
        <f t="shared" si="11"/>
        <v/>
      </c>
      <c r="D350" s="11"/>
      <c r="E350" s="12"/>
      <c r="F350" s="13"/>
      <c r="G350" s="20"/>
      <c r="H350" s="20"/>
      <c r="I350" s="13"/>
      <c r="J350" s="12"/>
      <c r="K350" s="12"/>
      <c r="L350" s="12"/>
      <c r="M350" s="12"/>
      <c r="N350" s="13"/>
      <c r="O350" s="13"/>
    </row>
    <row r="351" spans="1:15" ht="20.100000000000001" customHeight="1" x14ac:dyDescent="0.2">
      <c r="A351" s="9">
        <v>349</v>
      </c>
      <c r="B351" s="10" t="str">
        <f t="shared" si="10"/>
        <v/>
      </c>
      <c r="C351" s="10" t="str">
        <f t="shared" si="11"/>
        <v/>
      </c>
      <c r="D351" s="11"/>
      <c r="E351" s="12"/>
      <c r="F351" s="13"/>
      <c r="G351" s="20"/>
      <c r="H351" s="20"/>
      <c r="I351" s="13"/>
      <c r="J351" s="12"/>
      <c r="K351" s="12"/>
      <c r="L351" s="12"/>
      <c r="M351" s="12"/>
      <c r="N351" s="13"/>
      <c r="O351" s="13"/>
    </row>
    <row r="352" spans="1:15" ht="20.100000000000001" customHeight="1" x14ac:dyDescent="0.2">
      <c r="A352" s="9">
        <v>350</v>
      </c>
      <c r="B352" s="10" t="str">
        <f t="shared" si="10"/>
        <v/>
      </c>
      <c r="C352" s="10" t="str">
        <f t="shared" si="11"/>
        <v/>
      </c>
      <c r="D352" s="11"/>
      <c r="E352" s="12"/>
      <c r="F352" s="13"/>
      <c r="G352" s="20"/>
      <c r="H352" s="20"/>
      <c r="I352" s="13"/>
      <c r="J352" s="12"/>
      <c r="K352" s="12"/>
      <c r="L352" s="12"/>
      <c r="M352" s="12"/>
      <c r="N352" s="13"/>
      <c r="O352" s="13"/>
    </row>
    <row r="353" spans="1:15" ht="20.100000000000001" customHeight="1" x14ac:dyDescent="0.2">
      <c r="A353" s="9">
        <v>351</v>
      </c>
      <c r="B353" s="10" t="str">
        <f t="shared" si="10"/>
        <v/>
      </c>
      <c r="C353" s="10" t="str">
        <f t="shared" si="11"/>
        <v/>
      </c>
      <c r="D353" s="11"/>
      <c r="E353" s="12"/>
      <c r="F353" s="13"/>
      <c r="G353" s="20"/>
      <c r="H353" s="20"/>
      <c r="I353" s="13"/>
      <c r="J353" s="12"/>
      <c r="K353" s="12"/>
      <c r="L353" s="12"/>
      <c r="M353" s="12"/>
      <c r="N353" s="13"/>
      <c r="O353" s="13"/>
    </row>
    <row r="354" spans="1:15" ht="20.100000000000001" customHeight="1" x14ac:dyDescent="0.2">
      <c r="A354" s="9">
        <v>352</v>
      </c>
      <c r="B354" s="10" t="str">
        <f t="shared" si="10"/>
        <v/>
      </c>
      <c r="C354" s="10" t="str">
        <f t="shared" si="11"/>
        <v/>
      </c>
      <c r="D354" s="11"/>
      <c r="E354" s="12"/>
      <c r="F354" s="13"/>
      <c r="G354" s="20"/>
      <c r="H354" s="20"/>
      <c r="I354" s="13"/>
      <c r="J354" s="12"/>
      <c r="K354" s="12"/>
      <c r="L354" s="12"/>
      <c r="M354" s="12"/>
      <c r="N354" s="13"/>
      <c r="O354" s="13"/>
    </row>
    <row r="355" spans="1:15" ht="20.100000000000001" customHeight="1" x14ac:dyDescent="0.2">
      <c r="A355" s="9">
        <v>353</v>
      </c>
      <c r="B355" s="10" t="str">
        <f t="shared" si="10"/>
        <v/>
      </c>
      <c r="C355" s="10" t="str">
        <f t="shared" si="11"/>
        <v/>
      </c>
      <c r="D355" s="11"/>
      <c r="E355" s="12"/>
      <c r="F355" s="13"/>
      <c r="G355" s="20"/>
      <c r="H355" s="20"/>
      <c r="I355" s="13"/>
      <c r="J355" s="12"/>
      <c r="K355" s="12"/>
      <c r="L355" s="12"/>
      <c r="M355" s="12"/>
      <c r="N355" s="13"/>
      <c r="O355" s="13"/>
    </row>
    <row r="356" spans="1:15" ht="20.100000000000001" customHeight="1" x14ac:dyDescent="0.2">
      <c r="A356" s="9">
        <v>354</v>
      </c>
      <c r="B356" s="10" t="str">
        <f t="shared" si="10"/>
        <v/>
      </c>
      <c r="C356" s="10" t="str">
        <f t="shared" si="11"/>
        <v/>
      </c>
      <c r="D356" s="11"/>
      <c r="E356" s="12"/>
      <c r="F356" s="13"/>
      <c r="G356" s="20"/>
      <c r="H356" s="20"/>
      <c r="I356" s="13"/>
      <c r="J356" s="12"/>
      <c r="K356" s="12"/>
      <c r="L356" s="12"/>
      <c r="M356" s="12"/>
      <c r="N356" s="13"/>
      <c r="O356" s="13"/>
    </row>
    <row r="357" spans="1:15" ht="20.100000000000001" customHeight="1" x14ac:dyDescent="0.2">
      <c r="A357" s="9">
        <v>355</v>
      </c>
      <c r="B357" s="10" t="str">
        <f t="shared" si="10"/>
        <v/>
      </c>
      <c r="C357" s="10" t="str">
        <f t="shared" si="11"/>
        <v/>
      </c>
      <c r="D357" s="11"/>
      <c r="E357" s="12"/>
      <c r="F357" s="13"/>
      <c r="G357" s="20"/>
      <c r="H357" s="20"/>
      <c r="I357" s="13"/>
      <c r="J357" s="12"/>
      <c r="K357" s="12"/>
      <c r="L357" s="12"/>
      <c r="M357" s="12"/>
      <c r="N357" s="13"/>
      <c r="O357" s="13"/>
    </row>
    <row r="358" spans="1:15" ht="20.100000000000001" customHeight="1" x14ac:dyDescent="0.2">
      <c r="A358" s="9">
        <v>356</v>
      </c>
      <c r="B358" s="10" t="str">
        <f t="shared" si="10"/>
        <v/>
      </c>
      <c r="C358" s="10" t="str">
        <f t="shared" si="11"/>
        <v/>
      </c>
      <c r="D358" s="11"/>
      <c r="E358" s="12"/>
      <c r="F358" s="13"/>
      <c r="G358" s="20"/>
      <c r="H358" s="20"/>
      <c r="I358" s="13"/>
      <c r="J358" s="12"/>
      <c r="K358" s="12"/>
      <c r="L358" s="12"/>
      <c r="M358" s="12"/>
      <c r="N358" s="13"/>
      <c r="O358" s="13"/>
    </row>
    <row r="359" spans="1:15" ht="20.100000000000001" customHeight="1" x14ac:dyDescent="0.2">
      <c r="A359" s="9">
        <v>357</v>
      </c>
      <c r="B359" s="10" t="str">
        <f t="shared" si="10"/>
        <v/>
      </c>
      <c r="C359" s="10" t="str">
        <f t="shared" si="11"/>
        <v/>
      </c>
      <c r="D359" s="11"/>
      <c r="E359" s="12"/>
      <c r="F359" s="13"/>
      <c r="G359" s="20"/>
      <c r="H359" s="20"/>
      <c r="I359" s="13"/>
      <c r="J359" s="12"/>
      <c r="K359" s="12"/>
      <c r="L359" s="12"/>
      <c r="M359" s="12"/>
      <c r="N359" s="13"/>
      <c r="O359" s="13"/>
    </row>
    <row r="360" spans="1:15" ht="20.100000000000001" customHeight="1" x14ac:dyDescent="0.2">
      <c r="A360" s="9">
        <v>358</v>
      </c>
      <c r="B360" s="10" t="str">
        <f t="shared" si="10"/>
        <v/>
      </c>
      <c r="C360" s="10" t="str">
        <f t="shared" si="11"/>
        <v/>
      </c>
      <c r="D360" s="11"/>
      <c r="E360" s="12"/>
      <c r="F360" s="13"/>
      <c r="G360" s="20"/>
      <c r="H360" s="20"/>
      <c r="I360" s="13"/>
      <c r="J360" s="12"/>
      <c r="K360" s="12"/>
      <c r="L360" s="12"/>
      <c r="M360" s="12"/>
      <c r="N360" s="13"/>
      <c r="O360" s="13"/>
    </row>
    <row r="361" spans="1:15" ht="20.100000000000001" customHeight="1" x14ac:dyDescent="0.2">
      <c r="A361" s="9">
        <v>359</v>
      </c>
      <c r="B361" s="10" t="str">
        <f t="shared" si="10"/>
        <v/>
      </c>
      <c r="C361" s="10" t="str">
        <f t="shared" si="11"/>
        <v/>
      </c>
      <c r="D361" s="11"/>
      <c r="E361" s="12"/>
      <c r="F361" s="13"/>
      <c r="G361" s="20"/>
      <c r="H361" s="20"/>
      <c r="I361" s="13"/>
      <c r="J361" s="12"/>
      <c r="K361" s="12"/>
      <c r="L361" s="12"/>
      <c r="M361" s="12"/>
      <c r="N361" s="13"/>
      <c r="O361" s="13"/>
    </row>
    <row r="362" spans="1:15" ht="20.100000000000001" customHeight="1" x14ac:dyDescent="0.2">
      <c r="A362" s="9">
        <v>360</v>
      </c>
      <c r="B362" s="10" t="str">
        <f t="shared" si="10"/>
        <v/>
      </c>
      <c r="C362" s="10" t="str">
        <f t="shared" si="11"/>
        <v/>
      </c>
      <c r="D362" s="11"/>
      <c r="E362" s="12"/>
      <c r="F362" s="13"/>
      <c r="G362" s="20"/>
      <c r="H362" s="20"/>
      <c r="I362" s="13"/>
      <c r="J362" s="12"/>
      <c r="K362" s="12"/>
      <c r="L362" s="12"/>
      <c r="M362" s="12"/>
      <c r="N362" s="13"/>
      <c r="O362" s="13"/>
    </row>
    <row r="363" spans="1:15" ht="20.100000000000001" customHeight="1" x14ac:dyDescent="0.2">
      <c r="A363" s="9">
        <v>361</v>
      </c>
      <c r="B363" s="10" t="str">
        <f t="shared" si="10"/>
        <v/>
      </c>
      <c r="C363" s="10" t="str">
        <f t="shared" si="11"/>
        <v/>
      </c>
      <c r="D363" s="11"/>
      <c r="E363" s="12"/>
      <c r="F363" s="13"/>
      <c r="G363" s="20"/>
      <c r="H363" s="20"/>
      <c r="I363" s="13"/>
      <c r="J363" s="12"/>
      <c r="K363" s="12"/>
      <c r="L363" s="12"/>
      <c r="M363" s="12"/>
      <c r="N363" s="13"/>
      <c r="O363" s="13"/>
    </row>
    <row r="364" spans="1:15" ht="20.100000000000001" customHeight="1" x14ac:dyDescent="0.2">
      <c r="A364" s="9">
        <v>362</v>
      </c>
      <c r="B364" s="10" t="str">
        <f t="shared" si="10"/>
        <v/>
      </c>
      <c r="C364" s="10" t="str">
        <f t="shared" si="11"/>
        <v/>
      </c>
      <c r="D364" s="11"/>
      <c r="E364" s="12"/>
      <c r="F364" s="13"/>
      <c r="G364" s="20"/>
      <c r="H364" s="20"/>
      <c r="I364" s="13"/>
      <c r="J364" s="12"/>
      <c r="K364" s="12"/>
      <c r="L364" s="12"/>
      <c r="M364" s="12"/>
      <c r="N364" s="13"/>
      <c r="O364" s="13"/>
    </row>
    <row r="365" spans="1:15" ht="20.100000000000001" customHeight="1" x14ac:dyDescent="0.2">
      <c r="A365" s="9">
        <v>363</v>
      </c>
      <c r="B365" s="10" t="str">
        <f t="shared" si="10"/>
        <v/>
      </c>
      <c r="C365" s="10" t="str">
        <f t="shared" si="11"/>
        <v/>
      </c>
      <c r="D365" s="11"/>
      <c r="E365" s="12"/>
      <c r="F365" s="13"/>
      <c r="G365" s="20"/>
      <c r="H365" s="20"/>
      <c r="I365" s="13"/>
      <c r="J365" s="12"/>
      <c r="K365" s="12"/>
      <c r="L365" s="12"/>
      <c r="M365" s="12"/>
      <c r="N365" s="13"/>
      <c r="O365" s="13"/>
    </row>
    <row r="366" spans="1:15" ht="20.100000000000001" customHeight="1" x14ac:dyDescent="0.2">
      <c r="A366" s="9">
        <v>364</v>
      </c>
      <c r="B366" s="10" t="str">
        <f t="shared" si="10"/>
        <v/>
      </c>
      <c r="C366" s="10" t="str">
        <f t="shared" si="11"/>
        <v/>
      </c>
      <c r="D366" s="11"/>
      <c r="E366" s="12"/>
      <c r="F366" s="13"/>
      <c r="G366" s="20"/>
      <c r="H366" s="20"/>
      <c r="I366" s="13"/>
      <c r="J366" s="12"/>
      <c r="K366" s="12"/>
      <c r="L366" s="12"/>
      <c r="M366" s="12"/>
      <c r="N366" s="13"/>
      <c r="O366" s="13"/>
    </row>
    <row r="367" spans="1:15" ht="20.100000000000001" customHeight="1" x14ac:dyDescent="0.2">
      <c r="A367" s="9">
        <v>365</v>
      </c>
      <c r="B367" s="10" t="str">
        <f t="shared" si="10"/>
        <v/>
      </c>
      <c r="C367" s="10" t="str">
        <f t="shared" si="11"/>
        <v/>
      </c>
      <c r="D367" s="11"/>
      <c r="E367" s="12"/>
      <c r="F367" s="13"/>
      <c r="G367" s="20"/>
      <c r="H367" s="20"/>
      <c r="I367" s="13"/>
      <c r="J367" s="12"/>
      <c r="K367" s="12"/>
      <c r="L367" s="12"/>
      <c r="M367" s="12"/>
      <c r="N367" s="13"/>
      <c r="O367" s="13"/>
    </row>
    <row r="368" spans="1:15" ht="20.100000000000001" customHeight="1" x14ac:dyDescent="0.2">
      <c r="A368" s="9">
        <v>366</v>
      </c>
      <c r="B368" s="10" t="str">
        <f t="shared" si="10"/>
        <v/>
      </c>
      <c r="C368" s="10" t="str">
        <f t="shared" si="11"/>
        <v/>
      </c>
      <c r="D368" s="11"/>
      <c r="E368" s="12"/>
      <c r="F368" s="13"/>
      <c r="G368" s="20"/>
      <c r="H368" s="20"/>
      <c r="I368" s="13"/>
      <c r="J368" s="12"/>
      <c r="K368" s="12"/>
      <c r="L368" s="12"/>
      <c r="M368" s="12"/>
      <c r="N368" s="13"/>
      <c r="O368" s="13"/>
    </row>
    <row r="369" spans="1:15" ht="20.100000000000001" customHeight="1" x14ac:dyDescent="0.2">
      <c r="A369" s="9">
        <v>367</v>
      </c>
      <c r="B369" s="10" t="str">
        <f t="shared" si="10"/>
        <v/>
      </c>
      <c r="C369" s="10" t="str">
        <f t="shared" si="11"/>
        <v/>
      </c>
      <c r="D369" s="11"/>
      <c r="E369" s="12"/>
      <c r="F369" s="13"/>
      <c r="G369" s="20"/>
      <c r="H369" s="20"/>
      <c r="I369" s="13"/>
      <c r="J369" s="12"/>
      <c r="K369" s="12"/>
      <c r="L369" s="12"/>
      <c r="M369" s="12"/>
      <c r="N369" s="13"/>
      <c r="O369" s="13"/>
    </row>
    <row r="370" spans="1:15" ht="20.100000000000001" customHeight="1" x14ac:dyDescent="0.2">
      <c r="A370" s="9">
        <v>368</v>
      </c>
      <c r="B370" s="10" t="str">
        <f t="shared" si="10"/>
        <v/>
      </c>
      <c r="C370" s="10" t="str">
        <f t="shared" si="11"/>
        <v/>
      </c>
      <c r="D370" s="11"/>
      <c r="E370" s="12"/>
      <c r="F370" s="13"/>
      <c r="G370" s="20"/>
      <c r="H370" s="20"/>
      <c r="I370" s="13"/>
      <c r="J370" s="12"/>
      <c r="K370" s="12"/>
      <c r="L370" s="12"/>
      <c r="M370" s="12"/>
      <c r="N370" s="13"/>
      <c r="O370" s="13"/>
    </row>
    <row r="371" spans="1:15" ht="20.100000000000001" customHeight="1" x14ac:dyDescent="0.2">
      <c r="A371" s="9">
        <v>369</v>
      </c>
      <c r="B371" s="10" t="str">
        <f t="shared" si="10"/>
        <v/>
      </c>
      <c r="C371" s="10" t="str">
        <f t="shared" si="11"/>
        <v/>
      </c>
      <c r="D371" s="11"/>
      <c r="E371" s="12"/>
      <c r="F371" s="13"/>
      <c r="G371" s="20"/>
      <c r="H371" s="20"/>
      <c r="I371" s="13"/>
      <c r="J371" s="12"/>
      <c r="K371" s="12"/>
      <c r="L371" s="12"/>
      <c r="M371" s="12"/>
      <c r="N371" s="13"/>
      <c r="O371" s="13"/>
    </row>
    <row r="372" spans="1:15" ht="20.100000000000001" customHeight="1" x14ac:dyDescent="0.2">
      <c r="A372" s="9">
        <v>370</v>
      </c>
      <c r="B372" s="10" t="str">
        <f t="shared" si="10"/>
        <v/>
      </c>
      <c r="C372" s="10" t="str">
        <f t="shared" si="11"/>
        <v/>
      </c>
      <c r="D372" s="11"/>
      <c r="E372" s="12"/>
      <c r="F372" s="13"/>
      <c r="G372" s="20"/>
      <c r="H372" s="20"/>
      <c r="I372" s="13"/>
      <c r="J372" s="12"/>
      <c r="K372" s="12"/>
      <c r="L372" s="12"/>
      <c r="M372" s="12"/>
      <c r="N372" s="13"/>
      <c r="O372" s="13"/>
    </row>
    <row r="373" spans="1:15" ht="20.100000000000001" customHeight="1" x14ac:dyDescent="0.2">
      <c r="A373" s="9">
        <v>371</v>
      </c>
      <c r="B373" s="10" t="str">
        <f t="shared" si="10"/>
        <v/>
      </c>
      <c r="C373" s="10" t="str">
        <f t="shared" si="11"/>
        <v/>
      </c>
      <c r="D373" s="11"/>
      <c r="E373" s="12"/>
      <c r="F373" s="13"/>
      <c r="G373" s="20"/>
      <c r="H373" s="20"/>
      <c r="I373" s="13"/>
      <c r="J373" s="12"/>
      <c r="K373" s="12"/>
      <c r="L373" s="12"/>
      <c r="M373" s="12"/>
      <c r="N373" s="13"/>
      <c r="O373" s="13"/>
    </row>
    <row r="374" spans="1:15" ht="20.100000000000001" customHeight="1" x14ac:dyDescent="0.2">
      <c r="A374" s="9">
        <v>372</v>
      </c>
      <c r="B374" s="10" t="str">
        <f t="shared" si="10"/>
        <v/>
      </c>
      <c r="C374" s="10" t="str">
        <f t="shared" si="11"/>
        <v/>
      </c>
      <c r="D374" s="11"/>
      <c r="E374" s="12"/>
      <c r="F374" s="13"/>
      <c r="G374" s="20"/>
      <c r="H374" s="20"/>
      <c r="I374" s="13"/>
      <c r="J374" s="12"/>
      <c r="K374" s="12"/>
      <c r="L374" s="12"/>
      <c r="M374" s="12"/>
      <c r="N374" s="13"/>
      <c r="O374" s="13"/>
    </row>
    <row r="375" spans="1:15" ht="20.100000000000001" customHeight="1" x14ac:dyDescent="0.2">
      <c r="A375" s="9">
        <v>373</v>
      </c>
      <c r="B375" s="10" t="str">
        <f t="shared" si="10"/>
        <v/>
      </c>
      <c r="C375" s="10" t="str">
        <f t="shared" si="11"/>
        <v/>
      </c>
      <c r="D375" s="11"/>
      <c r="E375" s="12"/>
      <c r="F375" s="13"/>
      <c r="G375" s="20"/>
      <c r="H375" s="20"/>
      <c r="I375" s="13"/>
      <c r="J375" s="12"/>
      <c r="K375" s="12"/>
      <c r="L375" s="12"/>
      <c r="M375" s="12"/>
      <c r="N375" s="13"/>
      <c r="O375" s="13"/>
    </row>
    <row r="376" spans="1:15" ht="20.100000000000001" customHeight="1" x14ac:dyDescent="0.2">
      <c r="A376" s="9">
        <v>374</v>
      </c>
      <c r="B376" s="10" t="str">
        <f t="shared" si="10"/>
        <v/>
      </c>
      <c r="C376" s="10" t="str">
        <f t="shared" si="11"/>
        <v/>
      </c>
      <c r="D376" s="11"/>
      <c r="E376" s="12"/>
      <c r="F376" s="13"/>
      <c r="G376" s="20"/>
      <c r="H376" s="20"/>
      <c r="I376" s="13"/>
      <c r="J376" s="12"/>
      <c r="K376" s="12"/>
      <c r="L376" s="12"/>
      <c r="M376" s="12"/>
      <c r="N376" s="13"/>
      <c r="O376" s="13"/>
    </row>
    <row r="377" spans="1:15" ht="20.100000000000001" customHeight="1" x14ac:dyDescent="0.2">
      <c r="A377" s="9">
        <v>375</v>
      </c>
      <c r="B377" s="10" t="str">
        <f t="shared" si="10"/>
        <v/>
      </c>
      <c r="C377" s="10" t="str">
        <f t="shared" si="11"/>
        <v/>
      </c>
      <c r="D377" s="11"/>
      <c r="E377" s="12"/>
      <c r="F377" s="13"/>
      <c r="G377" s="20"/>
      <c r="H377" s="20"/>
      <c r="I377" s="13"/>
      <c r="J377" s="12"/>
      <c r="K377" s="12"/>
      <c r="L377" s="12"/>
      <c r="M377" s="12"/>
      <c r="N377" s="13"/>
      <c r="O377" s="13"/>
    </row>
    <row r="378" spans="1:15" ht="20.100000000000001" customHeight="1" x14ac:dyDescent="0.2">
      <c r="A378" s="9">
        <v>376</v>
      </c>
      <c r="B378" s="10" t="str">
        <f t="shared" si="10"/>
        <v/>
      </c>
      <c r="C378" s="10" t="str">
        <f t="shared" si="11"/>
        <v/>
      </c>
      <c r="D378" s="11"/>
      <c r="E378" s="12"/>
      <c r="F378" s="13"/>
      <c r="G378" s="20"/>
      <c r="H378" s="20"/>
      <c r="I378" s="13"/>
      <c r="J378" s="12"/>
      <c r="K378" s="12"/>
      <c r="L378" s="12"/>
      <c r="M378" s="12"/>
      <c r="N378" s="13"/>
      <c r="O378" s="13"/>
    </row>
    <row r="379" spans="1:15" ht="20.100000000000001" customHeight="1" x14ac:dyDescent="0.2">
      <c r="A379" s="9">
        <v>377</v>
      </c>
      <c r="B379" s="10" t="str">
        <f t="shared" si="10"/>
        <v/>
      </c>
      <c r="C379" s="10" t="str">
        <f t="shared" si="11"/>
        <v/>
      </c>
      <c r="D379" s="11"/>
      <c r="E379" s="12"/>
      <c r="F379" s="13"/>
      <c r="G379" s="20"/>
      <c r="H379" s="20"/>
      <c r="I379" s="13"/>
      <c r="J379" s="12"/>
      <c r="K379" s="12"/>
      <c r="L379" s="12"/>
      <c r="M379" s="12"/>
      <c r="N379" s="13"/>
      <c r="O379" s="13"/>
    </row>
    <row r="380" spans="1:15" ht="20.100000000000001" customHeight="1" x14ac:dyDescent="0.2">
      <c r="A380" s="9">
        <v>378</v>
      </c>
      <c r="B380" s="10" t="str">
        <f t="shared" si="10"/>
        <v/>
      </c>
      <c r="C380" s="10" t="str">
        <f t="shared" si="11"/>
        <v/>
      </c>
      <c r="D380" s="11"/>
      <c r="E380" s="12"/>
      <c r="F380" s="13"/>
      <c r="G380" s="20"/>
      <c r="H380" s="20"/>
      <c r="I380" s="13"/>
      <c r="J380" s="12"/>
      <c r="K380" s="12"/>
      <c r="L380" s="12"/>
      <c r="M380" s="12"/>
      <c r="N380" s="13"/>
      <c r="O380" s="13"/>
    </row>
    <row r="381" spans="1:15" ht="20.100000000000001" customHeight="1" x14ac:dyDescent="0.2">
      <c r="A381" s="9">
        <v>379</v>
      </c>
      <c r="B381" s="10" t="str">
        <f t="shared" si="10"/>
        <v/>
      </c>
      <c r="C381" s="10" t="str">
        <f t="shared" si="11"/>
        <v/>
      </c>
      <c r="D381" s="11"/>
      <c r="E381" s="12"/>
      <c r="F381" s="13"/>
      <c r="G381" s="20"/>
      <c r="H381" s="20"/>
      <c r="I381" s="13"/>
      <c r="J381" s="12"/>
      <c r="K381" s="12"/>
      <c r="L381" s="12"/>
      <c r="M381" s="12"/>
      <c r="N381" s="13"/>
      <c r="O381" s="13"/>
    </row>
    <row r="382" spans="1:15" ht="20.100000000000001" customHeight="1" x14ac:dyDescent="0.2">
      <c r="A382" s="9">
        <v>380</v>
      </c>
      <c r="B382" s="10" t="str">
        <f t="shared" si="10"/>
        <v/>
      </c>
      <c r="C382" s="10" t="str">
        <f t="shared" si="11"/>
        <v/>
      </c>
      <c r="D382" s="11"/>
      <c r="E382" s="12"/>
      <c r="F382" s="13"/>
      <c r="G382" s="20"/>
      <c r="H382" s="20"/>
      <c r="I382" s="13"/>
      <c r="J382" s="12"/>
      <c r="K382" s="12"/>
      <c r="L382" s="12"/>
      <c r="M382" s="12"/>
      <c r="N382" s="13"/>
      <c r="O382" s="13"/>
    </row>
    <row r="383" spans="1:15" ht="20.100000000000001" customHeight="1" x14ac:dyDescent="0.2">
      <c r="A383" s="9">
        <v>381</v>
      </c>
      <c r="B383" s="10" t="str">
        <f t="shared" si="10"/>
        <v/>
      </c>
      <c r="C383" s="10" t="str">
        <f t="shared" si="11"/>
        <v/>
      </c>
      <c r="D383" s="11"/>
      <c r="E383" s="12"/>
      <c r="F383" s="13"/>
      <c r="G383" s="20"/>
      <c r="H383" s="20"/>
      <c r="I383" s="13"/>
      <c r="J383" s="12"/>
      <c r="K383" s="12"/>
      <c r="L383" s="12"/>
      <c r="M383" s="12"/>
      <c r="N383" s="13"/>
      <c r="O383" s="13"/>
    </row>
    <row r="384" spans="1:15" ht="20.100000000000001" customHeight="1" x14ac:dyDescent="0.2">
      <c r="A384" s="9">
        <v>382</v>
      </c>
      <c r="B384" s="10" t="str">
        <f t="shared" si="10"/>
        <v/>
      </c>
      <c r="C384" s="10" t="str">
        <f t="shared" si="11"/>
        <v/>
      </c>
      <c r="D384" s="11"/>
      <c r="E384" s="12"/>
      <c r="F384" s="13"/>
      <c r="G384" s="20"/>
      <c r="H384" s="20"/>
      <c r="I384" s="13"/>
      <c r="J384" s="12"/>
      <c r="K384" s="12"/>
      <c r="L384" s="12"/>
      <c r="M384" s="12"/>
      <c r="N384" s="13"/>
      <c r="O384" s="13"/>
    </row>
    <row r="385" spans="1:15" ht="20.100000000000001" customHeight="1" x14ac:dyDescent="0.2">
      <c r="A385" s="9">
        <v>383</v>
      </c>
      <c r="B385" s="10" t="str">
        <f t="shared" si="10"/>
        <v/>
      </c>
      <c r="C385" s="10" t="str">
        <f t="shared" si="11"/>
        <v/>
      </c>
      <c r="D385" s="11"/>
      <c r="E385" s="12"/>
      <c r="F385" s="13"/>
      <c r="G385" s="20"/>
      <c r="H385" s="20"/>
      <c r="I385" s="13"/>
      <c r="J385" s="12"/>
      <c r="K385" s="12"/>
      <c r="L385" s="12"/>
      <c r="M385" s="12"/>
      <c r="N385" s="13"/>
      <c r="O385" s="13"/>
    </row>
    <row r="386" spans="1:15" ht="20.100000000000001" customHeight="1" x14ac:dyDescent="0.2">
      <c r="A386" s="9">
        <v>384</v>
      </c>
      <c r="B386" s="10" t="str">
        <f t="shared" si="10"/>
        <v/>
      </c>
      <c r="C386" s="10" t="str">
        <f t="shared" si="11"/>
        <v/>
      </c>
      <c r="D386" s="11"/>
      <c r="E386" s="12"/>
      <c r="F386" s="13"/>
      <c r="G386" s="20"/>
      <c r="H386" s="20"/>
      <c r="I386" s="13"/>
      <c r="J386" s="12"/>
      <c r="K386" s="12"/>
      <c r="L386" s="12"/>
      <c r="M386" s="12"/>
      <c r="N386" s="13"/>
      <c r="O386" s="13"/>
    </row>
    <row r="387" spans="1:15" ht="20.100000000000001" customHeight="1" x14ac:dyDescent="0.2">
      <c r="A387" s="9">
        <v>385</v>
      </c>
      <c r="B387" s="10" t="str">
        <f t="shared" si="10"/>
        <v/>
      </c>
      <c r="C387" s="10" t="str">
        <f t="shared" si="11"/>
        <v/>
      </c>
      <c r="D387" s="11"/>
      <c r="E387" s="12"/>
      <c r="F387" s="13"/>
      <c r="G387" s="20"/>
      <c r="H387" s="20"/>
      <c r="I387" s="13"/>
      <c r="J387" s="12"/>
      <c r="K387" s="12"/>
      <c r="L387" s="12"/>
      <c r="M387" s="12"/>
      <c r="N387" s="13"/>
      <c r="O387" s="13"/>
    </row>
    <row r="388" spans="1:15" ht="20.100000000000001" customHeight="1" x14ac:dyDescent="0.2">
      <c r="A388" s="9">
        <v>386</v>
      </c>
      <c r="B388" s="10" t="str">
        <f t="shared" ref="B388:B402" si="12">IF(D388&lt;&gt;"",YEAR(D388),"")</f>
        <v/>
      </c>
      <c r="C388" s="10" t="str">
        <f t="shared" ref="C388:C402" si="13">IF(D388&lt;&gt;"",MONTH(D388),"")</f>
        <v/>
      </c>
      <c r="D388" s="11"/>
      <c r="E388" s="12"/>
      <c r="F388" s="13"/>
      <c r="G388" s="20"/>
      <c r="H388" s="20"/>
      <c r="I388" s="13"/>
      <c r="J388" s="12"/>
      <c r="K388" s="12"/>
      <c r="L388" s="12"/>
      <c r="M388" s="12"/>
      <c r="N388" s="13"/>
      <c r="O388" s="13"/>
    </row>
    <row r="389" spans="1:15" ht="20.100000000000001" customHeight="1" x14ac:dyDescent="0.2">
      <c r="A389" s="9">
        <v>387</v>
      </c>
      <c r="B389" s="10" t="str">
        <f t="shared" si="12"/>
        <v/>
      </c>
      <c r="C389" s="10" t="str">
        <f t="shared" si="13"/>
        <v/>
      </c>
      <c r="D389" s="11"/>
      <c r="E389" s="12"/>
      <c r="F389" s="13"/>
      <c r="G389" s="20"/>
      <c r="H389" s="20"/>
      <c r="I389" s="13"/>
      <c r="J389" s="12"/>
      <c r="K389" s="12"/>
      <c r="L389" s="12"/>
      <c r="M389" s="12"/>
      <c r="N389" s="13"/>
      <c r="O389" s="13"/>
    </row>
    <row r="390" spans="1:15" ht="20.100000000000001" customHeight="1" x14ac:dyDescent="0.2">
      <c r="A390" s="9">
        <v>388</v>
      </c>
      <c r="B390" s="10" t="str">
        <f t="shared" si="12"/>
        <v/>
      </c>
      <c r="C390" s="10" t="str">
        <f t="shared" si="13"/>
        <v/>
      </c>
      <c r="D390" s="11"/>
      <c r="E390" s="12"/>
      <c r="F390" s="13"/>
      <c r="G390" s="20"/>
      <c r="H390" s="20"/>
      <c r="I390" s="13"/>
      <c r="J390" s="12"/>
      <c r="K390" s="12"/>
      <c r="L390" s="12"/>
      <c r="M390" s="12"/>
      <c r="N390" s="13"/>
      <c r="O390" s="13"/>
    </row>
    <row r="391" spans="1:15" ht="20.100000000000001" customHeight="1" x14ac:dyDescent="0.2">
      <c r="A391" s="9">
        <v>389</v>
      </c>
      <c r="B391" s="10" t="str">
        <f t="shared" si="12"/>
        <v/>
      </c>
      <c r="C391" s="10" t="str">
        <f t="shared" si="13"/>
        <v/>
      </c>
      <c r="D391" s="11"/>
      <c r="E391" s="12"/>
      <c r="F391" s="13"/>
      <c r="G391" s="20"/>
      <c r="H391" s="20"/>
      <c r="I391" s="13"/>
      <c r="J391" s="12"/>
      <c r="K391" s="12"/>
      <c r="L391" s="12"/>
      <c r="M391" s="12"/>
      <c r="N391" s="13"/>
      <c r="O391" s="13"/>
    </row>
    <row r="392" spans="1:15" ht="20.100000000000001" customHeight="1" x14ac:dyDescent="0.2">
      <c r="A392" s="9">
        <v>390</v>
      </c>
      <c r="B392" s="10" t="str">
        <f t="shared" si="12"/>
        <v/>
      </c>
      <c r="C392" s="10" t="str">
        <f t="shared" si="13"/>
        <v/>
      </c>
      <c r="D392" s="11"/>
      <c r="E392" s="12"/>
      <c r="F392" s="13"/>
      <c r="G392" s="20"/>
      <c r="H392" s="20"/>
      <c r="I392" s="13"/>
      <c r="J392" s="12"/>
      <c r="K392" s="12"/>
      <c r="L392" s="12"/>
      <c r="M392" s="12"/>
      <c r="N392" s="13"/>
      <c r="O392" s="13"/>
    </row>
    <row r="393" spans="1:15" ht="20.100000000000001" customHeight="1" x14ac:dyDescent="0.2">
      <c r="A393" s="9">
        <v>391</v>
      </c>
      <c r="B393" s="10" t="str">
        <f t="shared" si="12"/>
        <v/>
      </c>
      <c r="C393" s="10" t="str">
        <f t="shared" si="13"/>
        <v/>
      </c>
      <c r="D393" s="11"/>
      <c r="E393" s="12"/>
      <c r="F393" s="13"/>
      <c r="G393" s="20"/>
      <c r="H393" s="20"/>
      <c r="I393" s="13"/>
      <c r="J393" s="12"/>
      <c r="K393" s="12"/>
      <c r="L393" s="12"/>
      <c r="M393" s="12"/>
      <c r="N393" s="13"/>
      <c r="O393" s="13"/>
    </row>
    <row r="394" spans="1:15" ht="20.100000000000001" customHeight="1" x14ac:dyDescent="0.2">
      <c r="A394" s="9">
        <v>392</v>
      </c>
      <c r="B394" s="10" t="str">
        <f t="shared" si="12"/>
        <v/>
      </c>
      <c r="C394" s="10" t="str">
        <f t="shared" si="13"/>
        <v/>
      </c>
      <c r="D394" s="11"/>
      <c r="E394" s="12"/>
      <c r="F394" s="13"/>
      <c r="G394" s="20"/>
      <c r="H394" s="20"/>
      <c r="I394" s="13"/>
      <c r="J394" s="12"/>
      <c r="K394" s="12"/>
      <c r="L394" s="12"/>
      <c r="M394" s="12"/>
      <c r="N394" s="13"/>
      <c r="O394" s="13"/>
    </row>
    <row r="395" spans="1:15" ht="20.100000000000001" customHeight="1" x14ac:dyDescent="0.2">
      <c r="A395" s="9">
        <v>393</v>
      </c>
      <c r="B395" s="10" t="str">
        <f t="shared" si="12"/>
        <v/>
      </c>
      <c r="C395" s="10" t="str">
        <f t="shared" si="13"/>
        <v/>
      </c>
      <c r="D395" s="11"/>
      <c r="E395" s="12"/>
      <c r="F395" s="13"/>
      <c r="G395" s="20"/>
      <c r="H395" s="20"/>
      <c r="I395" s="13"/>
      <c r="J395" s="12"/>
      <c r="K395" s="12"/>
      <c r="L395" s="12"/>
      <c r="M395" s="12"/>
      <c r="N395" s="13"/>
      <c r="O395" s="13"/>
    </row>
    <row r="396" spans="1:15" ht="20.100000000000001" customHeight="1" x14ac:dyDescent="0.2">
      <c r="A396" s="9">
        <v>394</v>
      </c>
      <c r="B396" s="10" t="str">
        <f t="shared" si="12"/>
        <v/>
      </c>
      <c r="C396" s="10" t="str">
        <f t="shared" si="13"/>
        <v/>
      </c>
      <c r="D396" s="11"/>
      <c r="E396" s="12"/>
      <c r="F396" s="13"/>
      <c r="G396" s="20"/>
      <c r="H396" s="20"/>
      <c r="I396" s="13"/>
      <c r="J396" s="12"/>
      <c r="K396" s="12"/>
      <c r="L396" s="12"/>
      <c r="M396" s="12"/>
      <c r="N396" s="13"/>
      <c r="O396" s="13"/>
    </row>
    <row r="397" spans="1:15" ht="20.100000000000001" customHeight="1" x14ac:dyDescent="0.2">
      <c r="A397" s="9">
        <v>395</v>
      </c>
      <c r="B397" s="10" t="str">
        <f t="shared" si="12"/>
        <v/>
      </c>
      <c r="C397" s="10" t="str">
        <f t="shared" si="13"/>
        <v/>
      </c>
      <c r="D397" s="11"/>
      <c r="E397" s="12"/>
      <c r="F397" s="13"/>
      <c r="G397" s="20"/>
      <c r="H397" s="20"/>
      <c r="I397" s="13"/>
      <c r="J397" s="12"/>
      <c r="K397" s="12"/>
      <c r="L397" s="12"/>
      <c r="M397" s="12"/>
      <c r="N397" s="13"/>
      <c r="O397" s="13"/>
    </row>
    <row r="398" spans="1:15" ht="20.100000000000001" customHeight="1" x14ac:dyDescent="0.2">
      <c r="A398" s="9">
        <v>396</v>
      </c>
      <c r="B398" s="10" t="str">
        <f t="shared" si="12"/>
        <v/>
      </c>
      <c r="C398" s="10" t="str">
        <f t="shared" si="13"/>
        <v/>
      </c>
      <c r="D398" s="11"/>
      <c r="E398" s="12"/>
      <c r="F398" s="13"/>
      <c r="G398" s="20"/>
      <c r="H398" s="20"/>
      <c r="I398" s="13"/>
      <c r="J398" s="12"/>
      <c r="K398" s="12"/>
      <c r="L398" s="12"/>
      <c r="M398" s="12"/>
      <c r="N398" s="13"/>
      <c r="O398" s="13"/>
    </row>
    <row r="399" spans="1:15" ht="20.100000000000001" customHeight="1" x14ac:dyDescent="0.2">
      <c r="A399" s="9">
        <v>397</v>
      </c>
      <c r="B399" s="10" t="str">
        <f t="shared" si="12"/>
        <v/>
      </c>
      <c r="C399" s="10" t="str">
        <f t="shared" si="13"/>
        <v/>
      </c>
      <c r="D399" s="11"/>
      <c r="E399" s="12"/>
      <c r="F399" s="13"/>
      <c r="G399" s="20"/>
      <c r="H399" s="20"/>
      <c r="I399" s="13"/>
      <c r="J399" s="12"/>
      <c r="K399" s="12"/>
      <c r="L399" s="12"/>
      <c r="M399" s="12"/>
      <c r="N399" s="13"/>
      <c r="O399" s="13"/>
    </row>
    <row r="400" spans="1:15" ht="20.100000000000001" customHeight="1" x14ac:dyDescent="0.2">
      <c r="A400" s="9">
        <v>398</v>
      </c>
      <c r="B400" s="10" t="str">
        <f t="shared" si="12"/>
        <v/>
      </c>
      <c r="C400" s="10" t="str">
        <f t="shared" si="13"/>
        <v/>
      </c>
      <c r="D400" s="11"/>
      <c r="E400" s="12"/>
      <c r="F400" s="13"/>
      <c r="G400" s="20"/>
      <c r="H400" s="20"/>
      <c r="I400" s="13"/>
      <c r="J400" s="12"/>
      <c r="K400" s="12"/>
      <c r="L400" s="12"/>
      <c r="M400" s="12"/>
      <c r="N400" s="13"/>
      <c r="O400" s="13"/>
    </row>
    <row r="401" spans="1:15" ht="20.100000000000001" customHeight="1" x14ac:dyDescent="0.2">
      <c r="A401" s="9">
        <v>399</v>
      </c>
      <c r="B401" s="10"/>
      <c r="C401" s="10"/>
      <c r="D401" s="11"/>
      <c r="E401" s="12"/>
      <c r="F401" s="13"/>
      <c r="G401" s="20"/>
      <c r="H401" s="20"/>
      <c r="I401" s="13"/>
      <c r="J401" s="12"/>
      <c r="K401" s="12"/>
      <c r="L401" s="12"/>
      <c r="M401" s="12"/>
      <c r="N401" s="13"/>
      <c r="O401" s="13"/>
    </row>
    <row r="402" spans="1:15" ht="20.100000000000001" customHeight="1" x14ac:dyDescent="0.2">
      <c r="A402" s="9">
        <v>400</v>
      </c>
      <c r="B402" s="10" t="str">
        <f t="shared" si="12"/>
        <v/>
      </c>
      <c r="C402" s="10" t="str">
        <f t="shared" si="13"/>
        <v/>
      </c>
      <c r="D402" s="11"/>
      <c r="E402" s="12"/>
      <c r="F402" s="13"/>
      <c r="G402" s="20"/>
      <c r="H402" s="20"/>
      <c r="I402" s="13"/>
      <c r="J402" s="12"/>
      <c r="K402" s="12"/>
      <c r="L402" s="12"/>
      <c r="M402" s="12"/>
      <c r="N402" s="13"/>
      <c r="O402" s="13"/>
    </row>
  </sheetData>
  <mergeCells count="1">
    <mergeCell ref="A1:O1"/>
  </mergeCells>
  <phoneticPr fontId="29" type="noConversion"/>
  <dataValidations count="4">
    <dataValidation type="list" allowBlank="1" showInputMessage="1" showErrorMessage="1" sqref="E3:E1048576" xr:uid="{00000000-0002-0000-0700-000000000000}">
      <formula1>LIST7</formula1>
    </dataValidation>
    <dataValidation type="list" allowBlank="1" showInputMessage="1" showErrorMessage="1" sqref="L3:L1048576" xr:uid="{00000000-0002-0000-0700-000001000000}">
      <formula1>LIST5</formula1>
    </dataValidation>
    <dataValidation type="list" allowBlank="1" showInputMessage="1" showErrorMessage="1" sqref="M3:M1048576" xr:uid="{00000000-0002-0000-0700-000002000000}">
      <formula1>"公账范畴,私账范畴"</formula1>
    </dataValidation>
    <dataValidation type="list" allowBlank="1" showInputMessage="1" showErrorMessage="1" sqref="J3:K1048576" xr:uid="{00000000-0002-0000-0700-000003000000}">
      <formula1>LIST4</formula1>
    </dataValidation>
  </dataValidations>
  <pageMargins left="0.69930555555555596" right="0.69930555555555596" top="0.75" bottom="0.75" header="0.3" footer="0.3"/>
  <pageSetup paperSize="9" orientation="portrait" horizontalDpi="2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02"/>
  <sheetViews>
    <sheetView workbookViewId="0">
      <selection sqref="A1:O1"/>
    </sheetView>
  </sheetViews>
  <sheetFormatPr defaultColWidth="8.875" defaultRowHeight="20.100000000000001" customHeight="1" x14ac:dyDescent="0.2"/>
  <cols>
    <col min="1" max="1" width="6.5" style="168" customWidth="1"/>
    <col min="2" max="3" width="10.625" style="168" customWidth="1"/>
    <col min="4" max="4" width="13.375" style="169" customWidth="1"/>
    <col min="5" max="6" width="10.625" style="168" customWidth="1"/>
    <col min="7" max="8" width="10.625" style="170" customWidth="1"/>
    <col min="9" max="15" width="10.625" style="168" customWidth="1"/>
    <col min="16" max="16384" width="8.875" style="114"/>
  </cols>
  <sheetData>
    <row r="1" spans="1:15" ht="33" customHeight="1" x14ac:dyDescent="0.2">
      <c r="A1" s="156" t="s">
        <v>520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5" s="132" customFormat="1" ht="26.1" customHeight="1" x14ac:dyDescent="0.2">
      <c r="A2" s="171" t="s">
        <v>353</v>
      </c>
      <c r="B2" s="171" t="s">
        <v>494</v>
      </c>
      <c r="C2" s="171" t="s">
        <v>495</v>
      </c>
      <c r="D2" s="172" t="s">
        <v>77</v>
      </c>
      <c r="E2" s="171" t="s">
        <v>521</v>
      </c>
      <c r="F2" s="171" t="s">
        <v>82</v>
      </c>
      <c r="G2" s="173" t="s">
        <v>221</v>
      </c>
      <c r="H2" s="173" t="s">
        <v>224</v>
      </c>
      <c r="I2" s="171" t="s">
        <v>518</v>
      </c>
      <c r="J2" s="171" t="s">
        <v>496</v>
      </c>
      <c r="K2" s="171" t="s">
        <v>497</v>
      </c>
      <c r="L2" s="171" t="s">
        <v>498</v>
      </c>
      <c r="M2" s="171" t="s">
        <v>94</v>
      </c>
      <c r="N2" s="171" t="s">
        <v>499</v>
      </c>
      <c r="O2" s="171" t="s">
        <v>500</v>
      </c>
    </row>
    <row r="3" spans="1:15" ht="20.100000000000001" customHeight="1" x14ac:dyDescent="0.2">
      <c r="A3" s="162">
        <v>1</v>
      </c>
      <c r="B3" s="163">
        <f>IF(D3&lt;&gt;"",YEAR(D3),"")</f>
        <v>2018</v>
      </c>
      <c r="C3" s="163">
        <f>IF(D3&lt;&gt;"",MONTH(D3),"")</f>
        <v>1</v>
      </c>
      <c r="D3" s="164">
        <v>43111</v>
      </c>
      <c r="E3" s="165" t="s">
        <v>371</v>
      </c>
      <c r="F3" s="166"/>
      <c r="G3" s="167">
        <v>3000</v>
      </c>
      <c r="H3" s="167"/>
      <c r="I3" s="166"/>
      <c r="J3" s="165" t="s">
        <v>367</v>
      </c>
      <c r="K3" s="165" t="s">
        <v>387</v>
      </c>
      <c r="L3" s="165" t="s">
        <v>368</v>
      </c>
      <c r="M3" s="165" t="s">
        <v>503</v>
      </c>
      <c r="N3" s="166"/>
      <c r="O3" s="166"/>
    </row>
    <row r="4" spans="1:15" ht="20.100000000000001" customHeight="1" x14ac:dyDescent="0.2">
      <c r="A4" s="162">
        <v>2</v>
      </c>
      <c r="B4" s="163" t="str">
        <f t="shared" ref="B4:B67" si="0">IF(D4&lt;&gt;"",YEAR(D4),"")</f>
        <v/>
      </c>
      <c r="C4" s="163" t="str">
        <f t="shared" ref="C4:C67" si="1">IF(D4&lt;&gt;"",MONTH(D4),"")</f>
        <v/>
      </c>
      <c r="D4" s="164"/>
      <c r="E4" s="165"/>
      <c r="F4" s="166"/>
      <c r="G4" s="167"/>
      <c r="H4" s="167"/>
      <c r="I4" s="166"/>
      <c r="J4" s="165"/>
      <c r="K4" s="165"/>
      <c r="L4" s="165"/>
      <c r="M4" s="165"/>
      <c r="N4" s="166"/>
      <c r="O4" s="166"/>
    </row>
    <row r="5" spans="1:15" ht="20.100000000000001" customHeight="1" x14ac:dyDescent="0.2">
      <c r="A5" s="162">
        <v>3</v>
      </c>
      <c r="B5" s="163" t="str">
        <f t="shared" si="0"/>
        <v/>
      </c>
      <c r="C5" s="163" t="str">
        <f t="shared" si="1"/>
        <v/>
      </c>
      <c r="D5" s="164"/>
      <c r="E5" s="165"/>
      <c r="F5" s="166"/>
      <c r="G5" s="167"/>
      <c r="H5" s="167"/>
      <c r="I5" s="166"/>
      <c r="J5" s="165"/>
      <c r="K5" s="165"/>
      <c r="L5" s="165"/>
      <c r="M5" s="165"/>
      <c r="N5" s="166"/>
      <c r="O5" s="166"/>
    </row>
    <row r="6" spans="1:15" ht="20.100000000000001" customHeight="1" x14ac:dyDescent="0.2">
      <c r="A6" s="162">
        <v>4</v>
      </c>
      <c r="B6" s="163" t="str">
        <f t="shared" si="0"/>
        <v/>
      </c>
      <c r="C6" s="163" t="str">
        <f t="shared" si="1"/>
        <v/>
      </c>
      <c r="D6" s="164"/>
      <c r="E6" s="165"/>
      <c r="F6" s="166"/>
      <c r="G6" s="167"/>
      <c r="H6" s="167"/>
      <c r="I6" s="166"/>
      <c r="J6" s="165"/>
      <c r="K6" s="165"/>
      <c r="L6" s="165"/>
      <c r="M6" s="165"/>
      <c r="N6" s="166"/>
      <c r="O6" s="166"/>
    </row>
    <row r="7" spans="1:15" ht="20.100000000000001" customHeight="1" x14ac:dyDescent="0.2">
      <c r="A7" s="162">
        <v>5</v>
      </c>
      <c r="B7" s="163" t="str">
        <f t="shared" si="0"/>
        <v/>
      </c>
      <c r="C7" s="163" t="str">
        <f t="shared" si="1"/>
        <v/>
      </c>
      <c r="D7" s="164"/>
      <c r="E7" s="165"/>
      <c r="F7" s="166"/>
      <c r="G7" s="167"/>
      <c r="H7" s="167"/>
      <c r="I7" s="166"/>
      <c r="J7" s="165"/>
      <c r="K7" s="165"/>
      <c r="L7" s="165"/>
      <c r="M7" s="165"/>
      <c r="N7" s="166"/>
      <c r="O7" s="166"/>
    </row>
    <row r="8" spans="1:15" ht="20.100000000000001" customHeight="1" x14ac:dyDescent="0.2">
      <c r="A8" s="162">
        <v>6</v>
      </c>
      <c r="B8" s="163" t="str">
        <f t="shared" si="0"/>
        <v/>
      </c>
      <c r="C8" s="163" t="str">
        <f t="shared" si="1"/>
        <v/>
      </c>
      <c r="D8" s="164"/>
      <c r="E8" s="165"/>
      <c r="F8" s="166"/>
      <c r="G8" s="167"/>
      <c r="H8" s="167"/>
      <c r="I8" s="166"/>
      <c r="J8" s="165"/>
      <c r="K8" s="165"/>
      <c r="L8" s="165"/>
      <c r="M8" s="165"/>
      <c r="N8" s="166"/>
      <c r="O8" s="166"/>
    </row>
    <row r="9" spans="1:15" ht="20.100000000000001" customHeight="1" x14ac:dyDescent="0.2">
      <c r="A9" s="162">
        <v>7</v>
      </c>
      <c r="B9" s="163" t="str">
        <f t="shared" si="0"/>
        <v/>
      </c>
      <c r="C9" s="163" t="str">
        <f t="shared" si="1"/>
        <v/>
      </c>
      <c r="D9" s="164"/>
      <c r="E9" s="165"/>
      <c r="F9" s="166"/>
      <c r="G9" s="167"/>
      <c r="H9" s="167"/>
      <c r="I9" s="166"/>
      <c r="J9" s="165"/>
      <c r="K9" s="165"/>
      <c r="L9" s="165"/>
      <c r="M9" s="165"/>
      <c r="N9" s="166"/>
      <c r="O9" s="166"/>
    </row>
    <row r="10" spans="1:15" ht="20.100000000000001" customHeight="1" x14ac:dyDescent="0.2">
      <c r="A10" s="162">
        <v>8</v>
      </c>
      <c r="B10" s="163" t="str">
        <f t="shared" si="0"/>
        <v/>
      </c>
      <c r="C10" s="163" t="str">
        <f t="shared" si="1"/>
        <v/>
      </c>
      <c r="D10" s="164"/>
      <c r="E10" s="165"/>
      <c r="F10" s="166"/>
      <c r="G10" s="167"/>
      <c r="H10" s="167"/>
      <c r="I10" s="166"/>
      <c r="J10" s="165"/>
      <c r="K10" s="165"/>
      <c r="L10" s="165"/>
      <c r="M10" s="165"/>
      <c r="N10" s="166"/>
      <c r="O10" s="166"/>
    </row>
    <row r="11" spans="1:15" ht="20.100000000000001" customHeight="1" x14ac:dyDescent="0.2">
      <c r="A11" s="162">
        <v>9</v>
      </c>
      <c r="B11" s="163" t="str">
        <f t="shared" si="0"/>
        <v/>
      </c>
      <c r="C11" s="163" t="str">
        <f t="shared" si="1"/>
        <v/>
      </c>
      <c r="D11" s="164"/>
      <c r="E11" s="165"/>
      <c r="F11" s="166"/>
      <c r="G11" s="167"/>
      <c r="H11" s="167"/>
      <c r="I11" s="166"/>
      <c r="J11" s="165"/>
      <c r="K11" s="165"/>
      <c r="L11" s="165"/>
      <c r="M11" s="165"/>
      <c r="N11" s="166"/>
      <c r="O11" s="166"/>
    </row>
    <row r="12" spans="1:15" ht="20.100000000000001" customHeight="1" x14ac:dyDescent="0.2">
      <c r="A12" s="162">
        <v>10</v>
      </c>
      <c r="B12" s="163" t="str">
        <f t="shared" si="0"/>
        <v/>
      </c>
      <c r="C12" s="163" t="str">
        <f t="shared" si="1"/>
        <v/>
      </c>
      <c r="D12" s="164"/>
      <c r="E12" s="165"/>
      <c r="F12" s="166"/>
      <c r="G12" s="167"/>
      <c r="H12" s="167"/>
      <c r="I12" s="166"/>
      <c r="J12" s="165"/>
      <c r="K12" s="165"/>
      <c r="L12" s="165"/>
      <c r="M12" s="165"/>
      <c r="N12" s="166"/>
      <c r="O12" s="166"/>
    </row>
    <row r="13" spans="1:15" ht="20.100000000000001" customHeight="1" x14ac:dyDescent="0.2">
      <c r="A13" s="162">
        <v>11</v>
      </c>
      <c r="B13" s="163" t="str">
        <f t="shared" si="0"/>
        <v/>
      </c>
      <c r="C13" s="163" t="str">
        <f t="shared" si="1"/>
        <v/>
      </c>
      <c r="D13" s="164"/>
      <c r="E13" s="165"/>
      <c r="F13" s="166"/>
      <c r="G13" s="167"/>
      <c r="H13" s="167"/>
      <c r="I13" s="166"/>
      <c r="J13" s="165"/>
      <c r="K13" s="165"/>
      <c r="L13" s="165"/>
      <c r="M13" s="165"/>
      <c r="N13" s="166"/>
      <c r="O13" s="166"/>
    </row>
    <row r="14" spans="1:15" ht="20.100000000000001" customHeight="1" x14ac:dyDescent="0.2">
      <c r="A14" s="162">
        <v>12</v>
      </c>
      <c r="B14" s="163" t="str">
        <f t="shared" si="0"/>
        <v/>
      </c>
      <c r="C14" s="163" t="str">
        <f t="shared" si="1"/>
        <v/>
      </c>
      <c r="D14" s="164"/>
      <c r="E14" s="165"/>
      <c r="F14" s="166"/>
      <c r="G14" s="167"/>
      <c r="H14" s="167"/>
      <c r="I14" s="166"/>
      <c r="J14" s="165"/>
      <c r="K14" s="165"/>
      <c r="L14" s="165"/>
      <c r="M14" s="165"/>
      <c r="N14" s="166"/>
      <c r="O14" s="166"/>
    </row>
    <row r="15" spans="1:15" ht="20.100000000000001" customHeight="1" x14ac:dyDescent="0.2">
      <c r="A15" s="162">
        <v>13</v>
      </c>
      <c r="B15" s="163" t="str">
        <f t="shared" si="0"/>
        <v/>
      </c>
      <c r="C15" s="163" t="str">
        <f t="shared" si="1"/>
        <v/>
      </c>
      <c r="D15" s="164"/>
      <c r="E15" s="165"/>
      <c r="F15" s="166"/>
      <c r="G15" s="167"/>
      <c r="H15" s="167"/>
      <c r="I15" s="166"/>
      <c r="J15" s="165"/>
      <c r="K15" s="165"/>
      <c r="L15" s="165"/>
      <c r="M15" s="165"/>
      <c r="N15" s="166"/>
      <c r="O15" s="166"/>
    </row>
    <row r="16" spans="1:15" ht="20.100000000000001" customHeight="1" x14ac:dyDescent="0.2">
      <c r="A16" s="162">
        <v>14</v>
      </c>
      <c r="B16" s="163" t="str">
        <f t="shared" si="0"/>
        <v/>
      </c>
      <c r="C16" s="163" t="str">
        <f t="shared" si="1"/>
        <v/>
      </c>
      <c r="D16" s="164"/>
      <c r="E16" s="165"/>
      <c r="F16" s="166"/>
      <c r="G16" s="167"/>
      <c r="H16" s="167"/>
      <c r="I16" s="166"/>
      <c r="J16" s="165"/>
      <c r="K16" s="165"/>
      <c r="L16" s="165"/>
      <c r="M16" s="165"/>
      <c r="N16" s="166"/>
      <c r="O16" s="166"/>
    </row>
    <row r="17" spans="1:15" ht="20.100000000000001" customHeight="1" x14ac:dyDescent="0.2">
      <c r="A17" s="162">
        <v>15</v>
      </c>
      <c r="B17" s="163" t="str">
        <f t="shared" si="0"/>
        <v/>
      </c>
      <c r="C17" s="163" t="str">
        <f t="shared" si="1"/>
        <v/>
      </c>
      <c r="D17" s="164"/>
      <c r="E17" s="165"/>
      <c r="F17" s="166"/>
      <c r="G17" s="167"/>
      <c r="H17" s="167"/>
      <c r="I17" s="166"/>
      <c r="J17" s="165"/>
      <c r="K17" s="165"/>
      <c r="L17" s="165"/>
      <c r="M17" s="165"/>
      <c r="N17" s="166"/>
      <c r="O17" s="166"/>
    </row>
    <row r="18" spans="1:15" ht="20.100000000000001" customHeight="1" x14ac:dyDescent="0.2">
      <c r="A18" s="162">
        <v>16</v>
      </c>
      <c r="B18" s="163" t="str">
        <f t="shared" si="0"/>
        <v/>
      </c>
      <c r="C18" s="163" t="str">
        <f t="shared" si="1"/>
        <v/>
      </c>
      <c r="D18" s="164"/>
      <c r="E18" s="165"/>
      <c r="F18" s="166"/>
      <c r="G18" s="167"/>
      <c r="H18" s="167"/>
      <c r="I18" s="166"/>
      <c r="J18" s="165"/>
      <c r="K18" s="165"/>
      <c r="L18" s="165"/>
      <c r="M18" s="165"/>
      <c r="N18" s="166"/>
      <c r="O18" s="166"/>
    </row>
    <row r="19" spans="1:15" ht="20.100000000000001" customHeight="1" x14ac:dyDescent="0.2">
      <c r="A19" s="162">
        <v>17</v>
      </c>
      <c r="B19" s="163" t="str">
        <f t="shared" si="0"/>
        <v/>
      </c>
      <c r="C19" s="163" t="str">
        <f t="shared" si="1"/>
        <v/>
      </c>
      <c r="D19" s="164"/>
      <c r="E19" s="165"/>
      <c r="F19" s="166"/>
      <c r="G19" s="167"/>
      <c r="H19" s="167"/>
      <c r="I19" s="166"/>
      <c r="J19" s="165"/>
      <c r="K19" s="165"/>
      <c r="L19" s="165"/>
      <c r="M19" s="165"/>
      <c r="N19" s="166"/>
      <c r="O19" s="166"/>
    </row>
    <row r="20" spans="1:15" ht="20.100000000000001" customHeight="1" x14ac:dyDescent="0.2">
      <c r="A20" s="162">
        <v>18</v>
      </c>
      <c r="B20" s="163" t="str">
        <f t="shared" si="0"/>
        <v/>
      </c>
      <c r="C20" s="163" t="str">
        <f t="shared" si="1"/>
        <v/>
      </c>
      <c r="D20" s="164"/>
      <c r="E20" s="165"/>
      <c r="F20" s="166"/>
      <c r="G20" s="167"/>
      <c r="H20" s="167"/>
      <c r="I20" s="166"/>
      <c r="J20" s="165"/>
      <c r="K20" s="165"/>
      <c r="L20" s="165"/>
      <c r="M20" s="165"/>
      <c r="N20" s="166"/>
      <c r="O20" s="166"/>
    </row>
    <row r="21" spans="1:15" ht="20.100000000000001" customHeight="1" x14ac:dyDescent="0.2">
      <c r="A21" s="162">
        <v>19</v>
      </c>
      <c r="B21" s="163" t="str">
        <f t="shared" si="0"/>
        <v/>
      </c>
      <c r="C21" s="163" t="str">
        <f t="shared" si="1"/>
        <v/>
      </c>
      <c r="D21" s="164"/>
      <c r="E21" s="165"/>
      <c r="F21" s="166"/>
      <c r="G21" s="167"/>
      <c r="H21" s="167"/>
      <c r="I21" s="166"/>
      <c r="J21" s="165"/>
      <c r="K21" s="165"/>
      <c r="L21" s="165"/>
      <c r="M21" s="165"/>
      <c r="N21" s="166"/>
      <c r="O21" s="166"/>
    </row>
    <row r="22" spans="1:15" ht="20.100000000000001" customHeight="1" x14ac:dyDescent="0.2">
      <c r="A22" s="162">
        <v>20</v>
      </c>
      <c r="B22" s="163" t="str">
        <f t="shared" si="0"/>
        <v/>
      </c>
      <c r="C22" s="163" t="str">
        <f t="shared" si="1"/>
        <v/>
      </c>
      <c r="D22" s="164"/>
      <c r="E22" s="165"/>
      <c r="F22" s="166"/>
      <c r="G22" s="167"/>
      <c r="H22" s="167"/>
      <c r="I22" s="166"/>
      <c r="J22" s="165"/>
      <c r="K22" s="165"/>
      <c r="L22" s="165"/>
      <c r="M22" s="165"/>
      <c r="N22" s="166"/>
      <c r="O22" s="166"/>
    </row>
    <row r="23" spans="1:15" ht="20.100000000000001" customHeight="1" x14ac:dyDescent="0.2">
      <c r="A23" s="162">
        <v>21</v>
      </c>
      <c r="B23" s="163" t="str">
        <f t="shared" si="0"/>
        <v/>
      </c>
      <c r="C23" s="163" t="str">
        <f t="shared" si="1"/>
        <v/>
      </c>
      <c r="D23" s="164"/>
      <c r="E23" s="165"/>
      <c r="F23" s="166"/>
      <c r="G23" s="167"/>
      <c r="H23" s="167"/>
      <c r="I23" s="166"/>
      <c r="J23" s="165"/>
      <c r="K23" s="165"/>
      <c r="L23" s="165"/>
      <c r="M23" s="165"/>
      <c r="N23" s="166"/>
      <c r="O23" s="166"/>
    </row>
    <row r="24" spans="1:15" ht="20.100000000000001" customHeight="1" x14ac:dyDescent="0.2">
      <c r="A24" s="162">
        <v>22</v>
      </c>
      <c r="B24" s="163" t="str">
        <f t="shared" si="0"/>
        <v/>
      </c>
      <c r="C24" s="163" t="str">
        <f t="shared" si="1"/>
        <v/>
      </c>
      <c r="D24" s="164"/>
      <c r="E24" s="165"/>
      <c r="F24" s="166"/>
      <c r="G24" s="167"/>
      <c r="H24" s="167"/>
      <c r="I24" s="166"/>
      <c r="J24" s="165"/>
      <c r="K24" s="165"/>
      <c r="L24" s="165"/>
      <c r="M24" s="165"/>
      <c r="N24" s="166"/>
      <c r="O24" s="166"/>
    </row>
    <row r="25" spans="1:15" ht="20.100000000000001" customHeight="1" x14ac:dyDescent="0.2">
      <c r="A25" s="162">
        <v>23</v>
      </c>
      <c r="B25" s="163" t="str">
        <f t="shared" si="0"/>
        <v/>
      </c>
      <c r="C25" s="163" t="str">
        <f t="shared" si="1"/>
        <v/>
      </c>
      <c r="D25" s="164"/>
      <c r="E25" s="165"/>
      <c r="F25" s="166"/>
      <c r="G25" s="167"/>
      <c r="H25" s="167"/>
      <c r="I25" s="166"/>
      <c r="J25" s="165"/>
      <c r="K25" s="165"/>
      <c r="L25" s="165"/>
      <c r="M25" s="165"/>
      <c r="N25" s="166"/>
      <c r="O25" s="166"/>
    </row>
    <row r="26" spans="1:15" ht="20.100000000000001" customHeight="1" x14ac:dyDescent="0.2">
      <c r="A26" s="162">
        <v>24</v>
      </c>
      <c r="B26" s="163" t="str">
        <f t="shared" si="0"/>
        <v/>
      </c>
      <c r="C26" s="163" t="str">
        <f t="shared" si="1"/>
        <v/>
      </c>
      <c r="D26" s="164"/>
      <c r="E26" s="165"/>
      <c r="F26" s="166"/>
      <c r="G26" s="167"/>
      <c r="H26" s="167"/>
      <c r="I26" s="166"/>
      <c r="J26" s="165"/>
      <c r="K26" s="165"/>
      <c r="L26" s="165"/>
      <c r="M26" s="165"/>
      <c r="N26" s="166"/>
      <c r="O26" s="166"/>
    </row>
    <row r="27" spans="1:15" ht="20.100000000000001" customHeight="1" x14ac:dyDescent="0.2">
      <c r="A27" s="162">
        <v>25</v>
      </c>
      <c r="B27" s="163" t="str">
        <f t="shared" si="0"/>
        <v/>
      </c>
      <c r="C27" s="163" t="str">
        <f t="shared" si="1"/>
        <v/>
      </c>
      <c r="D27" s="164"/>
      <c r="E27" s="165"/>
      <c r="F27" s="166"/>
      <c r="G27" s="167"/>
      <c r="H27" s="167"/>
      <c r="I27" s="166"/>
      <c r="J27" s="165"/>
      <c r="K27" s="165"/>
      <c r="L27" s="165"/>
      <c r="M27" s="165"/>
      <c r="N27" s="166"/>
      <c r="O27" s="166"/>
    </row>
    <row r="28" spans="1:15" ht="20.100000000000001" customHeight="1" x14ac:dyDescent="0.2">
      <c r="A28" s="162">
        <v>26</v>
      </c>
      <c r="B28" s="163" t="str">
        <f t="shared" si="0"/>
        <v/>
      </c>
      <c r="C28" s="163" t="str">
        <f t="shared" si="1"/>
        <v/>
      </c>
      <c r="D28" s="164"/>
      <c r="E28" s="165"/>
      <c r="F28" s="166"/>
      <c r="G28" s="167"/>
      <c r="H28" s="167"/>
      <c r="I28" s="166"/>
      <c r="J28" s="165"/>
      <c r="K28" s="165"/>
      <c r="L28" s="165"/>
      <c r="M28" s="165"/>
      <c r="N28" s="166"/>
      <c r="O28" s="166"/>
    </row>
    <row r="29" spans="1:15" ht="20.100000000000001" customHeight="1" x14ac:dyDescent="0.2">
      <c r="A29" s="162">
        <v>27</v>
      </c>
      <c r="B29" s="163" t="str">
        <f t="shared" si="0"/>
        <v/>
      </c>
      <c r="C29" s="163" t="str">
        <f t="shared" si="1"/>
        <v/>
      </c>
      <c r="D29" s="164"/>
      <c r="E29" s="165"/>
      <c r="F29" s="166"/>
      <c r="G29" s="167"/>
      <c r="H29" s="167"/>
      <c r="I29" s="166"/>
      <c r="J29" s="165"/>
      <c r="K29" s="165"/>
      <c r="L29" s="165"/>
      <c r="M29" s="165"/>
      <c r="N29" s="166"/>
      <c r="O29" s="166"/>
    </row>
    <row r="30" spans="1:15" ht="20.100000000000001" customHeight="1" x14ac:dyDescent="0.2">
      <c r="A30" s="162">
        <v>28</v>
      </c>
      <c r="B30" s="163" t="str">
        <f t="shared" si="0"/>
        <v/>
      </c>
      <c r="C30" s="163" t="str">
        <f t="shared" si="1"/>
        <v/>
      </c>
      <c r="D30" s="164"/>
      <c r="E30" s="165"/>
      <c r="F30" s="166"/>
      <c r="G30" s="167"/>
      <c r="H30" s="167"/>
      <c r="I30" s="166"/>
      <c r="J30" s="165"/>
      <c r="K30" s="165"/>
      <c r="L30" s="165"/>
      <c r="M30" s="165"/>
      <c r="N30" s="166"/>
      <c r="O30" s="166"/>
    </row>
    <row r="31" spans="1:15" ht="20.100000000000001" customHeight="1" x14ac:dyDescent="0.2">
      <c r="A31" s="162">
        <v>29</v>
      </c>
      <c r="B31" s="163" t="str">
        <f t="shared" si="0"/>
        <v/>
      </c>
      <c r="C31" s="163" t="str">
        <f t="shared" si="1"/>
        <v/>
      </c>
      <c r="D31" s="164"/>
      <c r="E31" s="165"/>
      <c r="F31" s="166"/>
      <c r="G31" s="167"/>
      <c r="H31" s="167"/>
      <c r="I31" s="166"/>
      <c r="J31" s="165"/>
      <c r="K31" s="165"/>
      <c r="L31" s="165"/>
      <c r="M31" s="165"/>
      <c r="N31" s="166"/>
      <c r="O31" s="166"/>
    </row>
    <row r="32" spans="1:15" ht="20.100000000000001" customHeight="1" x14ac:dyDescent="0.2">
      <c r="A32" s="162">
        <v>30</v>
      </c>
      <c r="B32" s="163" t="str">
        <f t="shared" si="0"/>
        <v/>
      </c>
      <c r="C32" s="163" t="str">
        <f t="shared" si="1"/>
        <v/>
      </c>
      <c r="D32" s="164"/>
      <c r="E32" s="165"/>
      <c r="F32" s="166"/>
      <c r="G32" s="167"/>
      <c r="H32" s="167"/>
      <c r="I32" s="166"/>
      <c r="J32" s="165"/>
      <c r="K32" s="165"/>
      <c r="L32" s="165"/>
      <c r="M32" s="165"/>
      <c r="N32" s="166"/>
      <c r="O32" s="166"/>
    </row>
    <row r="33" spans="1:15" ht="20.100000000000001" customHeight="1" x14ac:dyDescent="0.2">
      <c r="A33" s="162">
        <v>31</v>
      </c>
      <c r="B33" s="163" t="str">
        <f t="shared" si="0"/>
        <v/>
      </c>
      <c r="C33" s="163" t="str">
        <f t="shared" si="1"/>
        <v/>
      </c>
      <c r="D33" s="164"/>
      <c r="E33" s="165"/>
      <c r="F33" s="166"/>
      <c r="G33" s="167"/>
      <c r="H33" s="167"/>
      <c r="I33" s="166"/>
      <c r="J33" s="165"/>
      <c r="K33" s="165"/>
      <c r="L33" s="165"/>
      <c r="M33" s="165"/>
      <c r="N33" s="166"/>
      <c r="O33" s="166"/>
    </row>
    <row r="34" spans="1:15" ht="20.100000000000001" customHeight="1" x14ac:dyDescent="0.2">
      <c r="A34" s="162">
        <v>32</v>
      </c>
      <c r="B34" s="163" t="str">
        <f t="shared" si="0"/>
        <v/>
      </c>
      <c r="C34" s="163" t="str">
        <f t="shared" si="1"/>
        <v/>
      </c>
      <c r="D34" s="164"/>
      <c r="E34" s="165"/>
      <c r="F34" s="166"/>
      <c r="G34" s="167"/>
      <c r="H34" s="167"/>
      <c r="I34" s="166"/>
      <c r="J34" s="165"/>
      <c r="K34" s="165"/>
      <c r="L34" s="165"/>
      <c r="M34" s="165"/>
      <c r="N34" s="166"/>
      <c r="O34" s="166"/>
    </row>
    <row r="35" spans="1:15" ht="20.100000000000001" customHeight="1" x14ac:dyDescent="0.2">
      <c r="A35" s="162">
        <v>33</v>
      </c>
      <c r="B35" s="163" t="str">
        <f t="shared" si="0"/>
        <v/>
      </c>
      <c r="C35" s="163" t="str">
        <f t="shared" si="1"/>
        <v/>
      </c>
      <c r="D35" s="164"/>
      <c r="E35" s="165"/>
      <c r="F35" s="166"/>
      <c r="G35" s="167"/>
      <c r="H35" s="167"/>
      <c r="I35" s="166"/>
      <c r="J35" s="165"/>
      <c r="K35" s="165"/>
      <c r="L35" s="165"/>
      <c r="M35" s="165"/>
      <c r="N35" s="166"/>
      <c r="O35" s="166"/>
    </row>
    <row r="36" spans="1:15" ht="20.100000000000001" customHeight="1" x14ac:dyDescent="0.2">
      <c r="A36" s="162">
        <v>34</v>
      </c>
      <c r="B36" s="163" t="str">
        <f t="shared" si="0"/>
        <v/>
      </c>
      <c r="C36" s="163" t="str">
        <f t="shared" si="1"/>
        <v/>
      </c>
      <c r="D36" s="164"/>
      <c r="E36" s="165"/>
      <c r="F36" s="166"/>
      <c r="G36" s="167"/>
      <c r="H36" s="167"/>
      <c r="I36" s="166"/>
      <c r="J36" s="165"/>
      <c r="K36" s="165"/>
      <c r="L36" s="165"/>
      <c r="M36" s="165"/>
      <c r="N36" s="166"/>
      <c r="O36" s="166"/>
    </row>
    <row r="37" spans="1:15" ht="20.100000000000001" customHeight="1" x14ac:dyDescent="0.2">
      <c r="A37" s="162">
        <v>35</v>
      </c>
      <c r="B37" s="163" t="str">
        <f t="shared" si="0"/>
        <v/>
      </c>
      <c r="C37" s="163" t="str">
        <f t="shared" si="1"/>
        <v/>
      </c>
      <c r="D37" s="164"/>
      <c r="E37" s="165"/>
      <c r="F37" s="166"/>
      <c r="G37" s="167"/>
      <c r="H37" s="167"/>
      <c r="I37" s="166"/>
      <c r="J37" s="165"/>
      <c r="K37" s="165"/>
      <c r="L37" s="165"/>
      <c r="M37" s="165"/>
      <c r="N37" s="166"/>
      <c r="O37" s="166"/>
    </row>
    <row r="38" spans="1:15" ht="20.100000000000001" customHeight="1" x14ac:dyDescent="0.2">
      <c r="A38" s="162">
        <v>36</v>
      </c>
      <c r="B38" s="163" t="str">
        <f t="shared" si="0"/>
        <v/>
      </c>
      <c r="C38" s="163" t="str">
        <f t="shared" si="1"/>
        <v/>
      </c>
      <c r="D38" s="164"/>
      <c r="E38" s="165"/>
      <c r="F38" s="166"/>
      <c r="G38" s="167"/>
      <c r="H38" s="167"/>
      <c r="I38" s="166"/>
      <c r="J38" s="165"/>
      <c r="K38" s="165"/>
      <c r="L38" s="165"/>
      <c r="M38" s="165"/>
      <c r="N38" s="166"/>
      <c r="O38" s="166"/>
    </row>
    <row r="39" spans="1:15" ht="20.100000000000001" customHeight="1" x14ac:dyDescent="0.2">
      <c r="A39" s="162">
        <v>37</v>
      </c>
      <c r="B39" s="163" t="str">
        <f t="shared" si="0"/>
        <v/>
      </c>
      <c r="C39" s="163" t="str">
        <f t="shared" si="1"/>
        <v/>
      </c>
      <c r="D39" s="164"/>
      <c r="E39" s="165"/>
      <c r="F39" s="166"/>
      <c r="G39" s="167"/>
      <c r="H39" s="167"/>
      <c r="I39" s="166"/>
      <c r="J39" s="165"/>
      <c r="K39" s="165"/>
      <c r="L39" s="165"/>
      <c r="M39" s="165"/>
      <c r="N39" s="166"/>
      <c r="O39" s="166"/>
    </row>
    <row r="40" spans="1:15" ht="20.100000000000001" customHeight="1" x14ac:dyDescent="0.2">
      <c r="A40" s="162">
        <v>38</v>
      </c>
      <c r="B40" s="163" t="str">
        <f t="shared" si="0"/>
        <v/>
      </c>
      <c r="C40" s="163" t="str">
        <f t="shared" si="1"/>
        <v/>
      </c>
      <c r="D40" s="164"/>
      <c r="E40" s="165"/>
      <c r="F40" s="166"/>
      <c r="G40" s="167"/>
      <c r="H40" s="167"/>
      <c r="I40" s="166"/>
      <c r="J40" s="165"/>
      <c r="K40" s="165"/>
      <c r="L40" s="165"/>
      <c r="M40" s="165"/>
      <c r="N40" s="166"/>
      <c r="O40" s="166"/>
    </row>
    <row r="41" spans="1:15" ht="20.100000000000001" customHeight="1" x14ac:dyDescent="0.2">
      <c r="A41" s="162">
        <v>39</v>
      </c>
      <c r="B41" s="163" t="str">
        <f t="shared" si="0"/>
        <v/>
      </c>
      <c r="C41" s="163" t="str">
        <f t="shared" si="1"/>
        <v/>
      </c>
      <c r="D41" s="164"/>
      <c r="E41" s="165"/>
      <c r="F41" s="166"/>
      <c r="G41" s="167"/>
      <c r="H41" s="167"/>
      <c r="I41" s="166"/>
      <c r="J41" s="165"/>
      <c r="K41" s="165"/>
      <c r="L41" s="165"/>
      <c r="M41" s="165"/>
      <c r="N41" s="166"/>
      <c r="O41" s="166"/>
    </row>
    <row r="42" spans="1:15" ht="20.100000000000001" customHeight="1" x14ac:dyDescent="0.2">
      <c r="A42" s="162">
        <v>40</v>
      </c>
      <c r="B42" s="163" t="str">
        <f t="shared" si="0"/>
        <v/>
      </c>
      <c r="C42" s="163" t="str">
        <f t="shared" si="1"/>
        <v/>
      </c>
      <c r="D42" s="164"/>
      <c r="E42" s="165"/>
      <c r="F42" s="166"/>
      <c r="G42" s="167"/>
      <c r="H42" s="167"/>
      <c r="I42" s="166"/>
      <c r="J42" s="165"/>
      <c r="K42" s="165"/>
      <c r="L42" s="165"/>
      <c r="M42" s="165"/>
      <c r="N42" s="166"/>
      <c r="O42" s="166"/>
    </row>
    <row r="43" spans="1:15" ht="20.100000000000001" customHeight="1" x14ac:dyDescent="0.2">
      <c r="A43" s="162">
        <v>41</v>
      </c>
      <c r="B43" s="163" t="str">
        <f t="shared" si="0"/>
        <v/>
      </c>
      <c r="C43" s="163" t="str">
        <f t="shared" si="1"/>
        <v/>
      </c>
      <c r="D43" s="164"/>
      <c r="E43" s="165"/>
      <c r="F43" s="166"/>
      <c r="G43" s="167"/>
      <c r="H43" s="167"/>
      <c r="I43" s="166"/>
      <c r="J43" s="165"/>
      <c r="K43" s="165"/>
      <c r="L43" s="165"/>
      <c r="M43" s="165"/>
      <c r="N43" s="166"/>
      <c r="O43" s="166"/>
    </row>
    <row r="44" spans="1:15" ht="20.100000000000001" customHeight="1" x14ac:dyDescent="0.2">
      <c r="A44" s="162">
        <v>42</v>
      </c>
      <c r="B44" s="163" t="str">
        <f t="shared" si="0"/>
        <v/>
      </c>
      <c r="C44" s="163" t="str">
        <f t="shared" si="1"/>
        <v/>
      </c>
      <c r="D44" s="164"/>
      <c r="E44" s="165"/>
      <c r="F44" s="166"/>
      <c r="G44" s="167"/>
      <c r="H44" s="167"/>
      <c r="I44" s="166"/>
      <c r="J44" s="165"/>
      <c r="K44" s="165"/>
      <c r="L44" s="165"/>
      <c r="M44" s="165"/>
      <c r="N44" s="166"/>
      <c r="O44" s="166"/>
    </row>
    <row r="45" spans="1:15" ht="20.100000000000001" customHeight="1" x14ac:dyDescent="0.2">
      <c r="A45" s="162">
        <v>43</v>
      </c>
      <c r="B45" s="163" t="str">
        <f t="shared" si="0"/>
        <v/>
      </c>
      <c r="C45" s="163" t="str">
        <f t="shared" si="1"/>
        <v/>
      </c>
      <c r="D45" s="164"/>
      <c r="E45" s="165"/>
      <c r="F45" s="166"/>
      <c r="G45" s="167"/>
      <c r="H45" s="167"/>
      <c r="I45" s="166"/>
      <c r="J45" s="165"/>
      <c r="K45" s="165"/>
      <c r="L45" s="165"/>
      <c r="M45" s="165"/>
      <c r="N45" s="166"/>
      <c r="O45" s="166"/>
    </row>
    <row r="46" spans="1:15" ht="20.100000000000001" customHeight="1" x14ac:dyDescent="0.2">
      <c r="A46" s="162">
        <v>44</v>
      </c>
      <c r="B46" s="163" t="str">
        <f t="shared" si="0"/>
        <v/>
      </c>
      <c r="C46" s="163" t="str">
        <f t="shared" si="1"/>
        <v/>
      </c>
      <c r="D46" s="164"/>
      <c r="E46" s="165"/>
      <c r="F46" s="166"/>
      <c r="G46" s="167"/>
      <c r="H46" s="167"/>
      <c r="I46" s="166"/>
      <c r="J46" s="165"/>
      <c r="K46" s="165"/>
      <c r="L46" s="165"/>
      <c r="M46" s="165"/>
      <c r="N46" s="166"/>
      <c r="O46" s="166"/>
    </row>
    <row r="47" spans="1:15" ht="20.100000000000001" customHeight="1" x14ac:dyDescent="0.2">
      <c r="A47" s="162">
        <v>45</v>
      </c>
      <c r="B47" s="163" t="str">
        <f t="shared" si="0"/>
        <v/>
      </c>
      <c r="C47" s="163" t="str">
        <f t="shared" si="1"/>
        <v/>
      </c>
      <c r="D47" s="164"/>
      <c r="E47" s="165"/>
      <c r="F47" s="166"/>
      <c r="G47" s="167"/>
      <c r="H47" s="167"/>
      <c r="I47" s="166"/>
      <c r="J47" s="165"/>
      <c r="K47" s="165"/>
      <c r="L47" s="165"/>
      <c r="M47" s="165"/>
      <c r="N47" s="166"/>
      <c r="O47" s="166"/>
    </row>
    <row r="48" spans="1:15" ht="20.100000000000001" customHeight="1" x14ac:dyDescent="0.2">
      <c r="A48" s="162">
        <v>46</v>
      </c>
      <c r="B48" s="163" t="str">
        <f t="shared" si="0"/>
        <v/>
      </c>
      <c r="C48" s="163" t="str">
        <f t="shared" si="1"/>
        <v/>
      </c>
      <c r="D48" s="164"/>
      <c r="E48" s="165"/>
      <c r="F48" s="166"/>
      <c r="G48" s="167"/>
      <c r="H48" s="167"/>
      <c r="I48" s="166"/>
      <c r="J48" s="165"/>
      <c r="K48" s="165"/>
      <c r="L48" s="165"/>
      <c r="M48" s="165"/>
      <c r="N48" s="166"/>
      <c r="O48" s="166"/>
    </row>
    <row r="49" spans="1:15" ht="20.100000000000001" customHeight="1" x14ac:dyDescent="0.2">
      <c r="A49" s="162">
        <v>47</v>
      </c>
      <c r="B49" s="163" t="str">
        <f t="shared" si="0"/>
        <v/>
      </c>
      <c r="C49" s="163" t="str">
        <f t="shared" si="1"/>
        <v/>
      </c>
      <c r="D49" s="164"/>
      <c r="E49" s="165"/>
      <c r="F49" s="166"/>
      <c r="G49" s="167"/>
      <c r="H49" s="167"/>
      <c r="I49" s="166"/>
      <c r="J49" s="165"/>
      <c r="K49" s="165"/>
      <c r="L49" s="165"/>
      <c r="M49" s="165"/>
      <c r="N49" s="166"/>
      <c r="O49" s="166"/>
    </row>
    <row r="50" spans="1:15" ht="20.100000000000001" customHeight="1" x14ac:dyDescent="0.2">
      <c r="A50" s="162">
        <v>48</v>
      </c>
      <c r="B50" s="163" t="str">
        <f t="shared" si="0"/>
        <v/>
      </c>
      <c r="C50" s="163" t="str">
        <f t="shared" si="1"/>
        <v/>
      </c>
      <c r="D50" s="164"/>
      <c r="E50" s="165"/>
      <c r="F50" s="166"/>
      <c r="G50" s="167"/>
      <c r="H50" s="167"/>
      <c r="I50" s="166"/>
      <c r="J50" s="165"/>
      <c r="K50" s="165"/>
      <c r="L50" s="165"/>
      <c r="M50" s="165"/>
      <c r="N50" s="166"/>
      <c r="O50" s="166"/>
    </row>
    <row r="51" spans="1:15" ht="20.100000000000001" customHeight="1" x14ac:dyDescent="0.2">
      <c r="A51" s="162">
        <v>49</v>
      </c>
      <c r="B51" s="163" t="str">
        <f t="shared" si="0"/>
        <v/>
      </c>
      <c r="C51" s="163" t="str">
        <f t="shared" si="1"/>
        <v/>
      </c>
      <c r="D51" s="164"/>
      <c r="E51" s="165"/>
      <c r="F51" s="166"/>
      <c r="G51" s="167"/>
      <c r="H51" s="167"/>
      <c r="I51" s="166"/>
      <c r="J51" s="165"/>
      <c r="K51" s="165"/>
      <c r="L51" s="165"/>
      <c r="M51" s="165"/>
      <c r="N51" s="166"/>
      <c r="O51" s="166"/>
    </row>
    <row r="52" spans="1:15" ht="20.100000000000001" customHeight="1" x14ac:dyDescent="0.2">
      <c r="A52" s="162">
        <v>50</v>
      </c>
      <c r="B52" s="163" t="str">
        <f t="shared" si="0"/>
        <v/>
      </c>
      <c r="C52" s="163" t="str">
        <f t="shared" si="1"/>
        <v/>
      </c>
      <c r="D52" s="164"/>
      <c r="E52" s="165"/>
      <c r="F52" s="166"/>
      <c r="G52" s="167"/>
      <c r="H52" s="167"/>
      <c r="I52" s="166"/>
      <c r="J52" s="165"/>
      <c r="K52" s="165"/>
      <c r="L52" s="165"/>
      <c r="M52" s="165"/>
      <c r="N52" s="166"/>
      <c r="O52" s="166"/>
    </row>
    <row r="53" spans="1:15" ht="20.100000000000001" customHeight="1" x14ac:dyDescent="0.2">
      <c r="A53" s="162">
        <v>51</v>
      </c>
      <c r="B53" s="163" t="str">
        <f t="shared" si="0"/>
        <v/>
      </c>
      <c r="C53" s="163" t="str">
        <f t="shared" si="1"/>
        <v/>
      </c>
      <c r="D53" s="164"/>
      <c r="E53" s="165"/>
      <c r="F53" s="166"/>
      <c r="G53" s="167"/>
      <c r="H53" s="167"/>
      <c r="I53" s="166"/>
      <c r="J53" s="165"/>
      <c r="K53" s="165"/>
      <c r="L53" s="165"/>
      <c r="M53" s="165"/>
      <c r="N53" s="166"/>
      <c r="O53" s="166"/>
    </row>
    <row r="54" spans="1:15" ht="20.100000000000001" customHeight="1" x14ac:dyDescent="0.2">
      <c r="A54" s="162">
        <v>52</v>
      </c>
      <c r="B54" s="163" t="str">
        <f t="shared" si="0"/>
        <v/>
      </c>
      <c r="C54" s="163" t="str">
        <f t="shared" si="1"/>
        <v/>
      </c>
      <c r="D54" s="164"/>
      <c r="E54" s="165"/>
      <c r="F54" s="166"/>
      <c r="G54" s="167"/>
      <c r="H54" s="167"/>
      <c r="I54" s="166"/>
      <c r="J54" s="165"/>
      <c r="K54" s="165"/>
      <c r="L54" s="165"/>
      <c r="M54" s="165"/>
      <c r="N54" s="166"/>
      <c r="O54" s="166"/>
    </row>
    <row r="55" spans="1:15" ht="20.100000000000001" customHeight="1" x14ac:dyDescent="0.2">
      <c r="A55" s="162">
        <v>53</v>
      </c>
      <c r="B55" s="163" t="str">
        <f t="shared" si="0"/>
        <v/>
      </c>
      <c r="C55" s="163" t="str">
        <f t="shared" si="1"/>
        <v/>
      </c>
      <c r="D55" s="164"/>
      <c r="E55" s="165"/>
      <c r="F55" s="166"/>
      <c r="G55" s="167"/>
      <c r="H55" s="167"/>
      <c r="I55" s="166"/>
      <c r="J55" s="165"/>
      <c r="K55" s="165"/>
      <c r="L55" s="165"/>
      <c r="M55" s="165"/>
      <c r="N55" s="166"/>
      <c r="O55" s="166"/>
    </row>
    <row r="56" spans="1:15" ht="20.100000000000001" customHeight="1" x14ac:dyDescent="0.2">
      <c r="A56" s="162">
        <v>54</v>
      </c>
      <c r="B56" s="163" t="str">
        <f t="shared" si="0"/>
        <v/>
      </c>
      <c r="C56" s="163" t="str">
        <f t="shared" si="1"/>
        <v/>
      </c>
      <c r="D56" s="164"/>
      <c r="E56" s="165"/>
      <c r="F56" s="166"/>
      <c r="G56" s="167"/>
      <c r="H56" s="167"/>
      <c r="I56" s="166"/>
      <c r="J56" s="165"/>
      <c r="K56" s="165"/>
      <c r="L56" s="165"/>
      <c r="M56" s="165"/>
      <c r="N56" s="166"/>
      <c r="O56" s="166"/>
    </row>
    <row r="57" spans="1:15" ht="20.100000000000001" customHeight="1" x14ac:dyDescent="0.2">
      <c r="A57" s="162">
        <v>55</v>
      </c>
      <c r="B57" s="163" t="str">
        <f t="shared" si="0"/>
        <v/>
      </c>
      <c r="C57" s="163" t="str">
        <f t="shared" si="1"/>
        <v/>
      </c>
      <c r="D57" s="164"/>
      <c r="E57" s="165"/>
      <c r="F57" s="166"/>
      <c r="G57" s="167"/>
      <c r="H57" s="167"/>
      <c r="I57" s="166"/>
      <c r="J57" s="165"/>
      <c r="K57" s="165"/>
      <c r="L57" s="165"/>
      <c r="M57" s="165"/>
      <c r="N57" s="166"/>
      <c r="O57" s="166"/>
    </row>
    <row r="58" spans="1:15" ht="20.100000000000001" customHeight="1" x14ac:dyDescent="0.2">
      <c r="A58" s="162">
        <v>56</v>
      </c>
      <c r="B58" s="163" t="str">
        <f t="shared" si="0"/>
        <v/>
      </c>
      <c r="C58" s="163" t="str">
        <f t="shared" si="1"/>
        <v/>
      </c>
      <c r="D58" s="164"/>
      <c r="E58" s="165"/>
      <c r="F58" s="166"/>
      <c r="G58" s="167"/>
      <c r="H58" s="167"/>
      <c r="I58" s="166"/>
      <c r="J58" s="165"/>
      <c r="K58" s="165"/>
      <c r="L58" s="165"/>
      <c r="M58" s="165"/>
      <c r="N58" s="166"/>
      <c r="O58" s="166"/>
    </row>
    <row r="59" spans="1:15" ht="20.100000000000001" customHeight="1" x14ac:dyDescent="0.2">
      <c r="A59" s="162">
        <v>57</v>
      </c>
      <c r="B59" s="163" t="str">
        <f t="shared" si="0"/>
        <v/>
      </c>
      <c r="C59" s="163" t="str">
        <f t="shared" si="1"/>
        <v/>
      </c>
      <c r="D59" s="164"/>
      <c r="E59" s="165"/>
      <c r="F59" s="166"/>
      <c r="G59" s="167"/>
      <c r="H59" s="167"/>
      <c r="I59" s="166"/>
      <c r="J59" s="165"/>
      <c r="K59" s="165"/>
      <c r="L59" s="165"/>
      <c r="M59" s="165"/>
      <c r="N59" s="166"/>
      <c r="O59" s="166"/>
    </row>
    <row r="60" spans="1:15" ht="20.100000000000001" customHeight="1" x14ac:dyDescent="0.2">
      <c r="A60" s="162">
        <v>58</v>
      </c>
      <c r="B60" s="163" t="str">
        <f t="shared" si="0"/>
        <v/>
      </c>
      <c r="C60" s="163" t="str">
        <f t="shared" si="1"/>
        <v/>
      </c>
      <c r="D60" s="164"/>
      <c r="E60" s="165"/>
      <c r="F60" s="166"/>
      <c r="G60" s="167"/>
      <c r="H60" s="167"/>
      <c r="I60" s="166"/>
      <c r="J60" s="165"/>
      <c r="K60" s="165"/>
      <c r="L60" s="165"/>
      <c r="M60" s="165"/>
      <c r="N60" s="166"/>
      <c r="O60" s="166"/>
    </row>
    <row r="61" spans="1:15" ht="20.100000000000001" customHeight="1" x14ac:dyDescent="0.2">
      <c r="A61" s="162">
        <v>59</v>
      </c>
      <c r="B61" s="163" t="str">
        <f t="shared" si="0"/>
        <v/>
      </c>
      <c r="C61" s="163" t="str">
        <f t="shared" si="1"/>
        <v/>
      </c>
      <c r="D61" s="164"/>
      <c r="E61" s="165"/>
      <c r="F61" s="166"/>
      <c r="G61" s="167"/>
      <c r="H61" s="167"/>
      <c r="I61" s="166"/>
      <c r="J61" s="165"/>
      <c r="K61" s="165"/>
      <c r="L61" s="165"/>
      <c r="M61" s="165"/>
      <c r="N61" s="166"/>
      <c r="O61" s="166"/>
    </row>
    <row r="62" spans="1:15" ht="20.100000000000001" customHeight="1" x14ac:dyDescent="0.2">
      <c r="A62" s="162">
        <v>60</v>
      </c>
      <c r="B62" s="163" t="str">
        <f t="shared" si="0"/>
        <v/>
      </c>
      <c r="C62" s="163" t="str">
        <f t="shared" si="1"/>
        <v/>
      </c>
      <c r="D62" s="164"/>
      <c r="E62" s="165"/>
      <c r="F62" s="166"/>
      <c r="G62" s="167"/>
      <c r="H62" s="167"/>
      <c r="I62" s="166"/>
      <c r="J62" s="165"/>
      <c r="K62" s="165"/>
      <c r="L62" s="165"/>
      <c r="M62" s="165"/>
      <c r="N62" s="166"/>
      <c r="O62" s="166"/>
    </row>
    <row r="63" spans="1:15" ht="20.100000000000001" customHeight="1" x14ac:dyDescent="0.2">
      <c r="A63" s="162">
        <v>61</v>
      </c>
      <c r="B63" s="163" t="str">
        <f t="shared" si="0"/>
        <v/>
      </c>
      <c r="C63" s="163" t="str">
        <f t="shared" si="1"/>
        <v/>
      </c>
      <c r="D63" s="164"/>
      <c r="E63" s="165"/>
      <c r="F63" s="166"/>
      <c r="G63" s="167"/>
      <c r="H63" s="167"/>
      <c r="I63" s="166"/>
      <c r="J63" s="165"/>
      <c r="K63" s="165"/>
      <c r="L63" s="165"/>
      <c r="M63" s="165"/>
      <c r="N63" s="166"/>
      <c r="O63" s="166"/>
    </row>
    <row r="64" spans="1:15" ht="20.100000000000001" customHeight="1" x14ac:dyDescent="0.2">
      <c r="A64" s="162">
        <v>62</v>
      </c>
      <c r="B64" s="163" t="str">
        <f t="shared" si="0"/>
        <v/>
      </c>
      <c r="C64" s="163" t="str">
        <f t="shared" si="1"/>
        <v/>
      </c>
      <c r="D64" s="164"/>
      <c r="E64" s="165"/>
      <c r="F64" s="166"/>
      <c r="G64" s="167"/>
      <c r="H64" s="167"/>
      <c r="I64" s="166"/>
      <c r="J64" s="165"/>
      <c r="K64" s="165"/>
      <c r="L64" s="165"/>
      <c r="M64" s="165"/>
      <c r="N64" s="166"/>
      <c r="O64" s="166"/>
    </row>
    <row r="65" spans="1:15" ht="20.100000000000001" customHeight="1" x14ac:dyDescent="0.2">
      <c r="A65" s="162">
        <v>63</v>
      </c>
      <c r="B65" s="163" t="str">
        <f t="shared" si="0"/>
        <v/>
      </c>
      <c r="C65" s="163" t="str">
        <f t="shared" si="1"/>
        <v/>
      </c>
      <c r="D65" s="164"/>
      <c r="E65" s="165"/>
      <c r="F65" s="166"/>
      <c r="G65" s="167"/>
      <c r="H65" s="167"/>
      <c r="I65" s="166"/>
      <c r="J65" s="165"/>
      <c r="K65" s="165"/>
      <c r="L65" s="165"/>
      <c r="M65" s="165"/>
      <c r="N65" s="166"/>
      <c r="O65" s="166"/>
    </row>
    <row r="66" spans="1:15" ht="20.100000000000001" customHeight="1" x14ac:dyDescent="0.2">
      <c r="A66" s="162">
        <v>64</v>
      </c>
      <c r="B66" s="163" t="str">
        <f t="shared" si="0"/>
        <v/>
      </c>
      <c r="C66" s="163" t="str">
        <f t="shared" si="1"/>
        <v/>
      </c>
      <c r="D66" s="164"/>
      <c r="E66" s="165"/>
      <c r="F66" s="166"/>
      <c r="G66" s="167"/>
      <c r="H66" s="167"/>
      <c r="I66" s="166"/>
      <c r="J66" s="165"/>
      <c r="K66" s="165"/>
      <c r="L66" s="165"/>
      <c r="M66" s="165"/>
      <c r="N66" s="166"/>
      <c r="O66" s="166"/>
    </row>
    <row r="67" spans="1:15" ht="20.100000000000001" customHeight="1" x14ac:dyDescent="0.2">
      <c r="A67" s="162">
        <v>65</v>
      </c>
      <c r="B67" s="163" t="str">
        <f t="shared" si="0"/>
        <v/>
      </c>
      <c r="C67" s="163" t="str">
        <f t="shared" si="1"/>
        <v/>
      </c>
      <c r="D67" s="164"/>
      <c r="E67" s="165"/>
      <c r="F67" s="166"/>
      <c r="G67" s="167"/>
      <c r="H67" s="167"/>
      <c r="I67" s="166"/>
      <c r="J67" s="165"/>
      <c r="K67" s="165"/>
      <c r="L67" s="165"/>
      <c r="M67" s="165"/>
      <c r="N67" s="166"/>
      <c r="O67" s="166"/>
    </row>
    <row r="68" spans="1:15" ht="20.100000000000001" customHeight="1" x14ac:dyDescent="0.2">
      <c r="A68" s="162">
        <v>66</v>
      </c>
      <c r="B68" s="163" t="str">
        <f t="shared" ref="B68:B131" si="2">IF(D68&lt;&gt;"",YEAR(D68),"")</f>
        <v/>
      </c>
      <c r="C68" s="163" t="str">
        <f t="shared" ref="C68:C131" si="3">IF(D68&lt;&gt;"",MONTH(D68),"")</f>
        <v/>
      </c>
      <c r="D68" s="164"/>
      <c r="E68" s="165"/>
      <c r="F68" s="166"/>
      <c r="G68" s="167"/>
      <c r="H68" s="167"/>
      <c r="I68" s="166"/>
      <c r="J68" s="165"/>
      <c r="K68" s="165"/>
      <c r="L68" s="165"/>
      <c r="M68" s="165"/>
      <c r="N68" s="166"/>
      <c r="O68" s="166"/>
    </row>
    <row r="69" spans="1:15" ht="20.100000000000001" customHeight="1" x14ac:dyDescent="0.2">
      <c r="A69" s="162">
        <v>67</v>
      </c>
      <c r="B69" s="163" t="str">
        <f t="shared" si="2"/>
        <v/>
      </c>
      <c r="C69" s="163" t="str">
        <f t="shared" si="3"/>
        <v/>
      </c>
      <c r="D69" s="164"/>
      <c r="E69" s="165"/>
      <c r="F69" s="166"/>
      <c r="G69" s="167"/>
      <c r="H69" s="167"/>
      <c r="I69" s="166"/>
      <c r="J69" s="165"/>
      <c r="K69" s="165"/>
      <c r="L69" s="165"/>
      <c r="M69" s="165"/>
      <c r="N69" s="166"/>
      <c r="O69" s="166"/>
    </row>
    <row r="70" spans="1:15" ht="20.100000000000001" customHeight="1" x14ac:dyDescent="0.2">
      <c r="A70" s="162">
        <v>68</v>
      </c>
      <c r="B70" s="163" t="str">
        <f t="shared" si="2"/>
        <v/>
      </c>
      <c r="C70" s="163" t="str">
        <f t="shared" si="3"/>
        <v/>
      </c>
      <c r="D70" s="164"/>
      <c r="E70" s="165"/>
      <c r="F70" s="166"/>
      <c r="G70" s="167"/>
      <c r="H70" s="167"/>
      <c r="I70" s="166"/>
      <c r="J70" s="165"/>
      <c r="K70" s="165"/>
      <c r="L70" s="165"/>
      <c r="M70" s="165"/>
      <c r="N70" s="166"/>
      <c r="O70" s="166"/>
    </row>
    <row r="71" spans="1:15" ht="20.100000000000001" customHeight="1" x14ac:dyDescent="0.2">
      <c r="A71" s="162">
        <v>69</v>
      </c>
      <c r="B71" s="163" t="str">
        <f t="shared" si="2"/>
        <v/>
      </c>
      <c r="C71" s="163" t="str">
        <f t="shared" si="3"/>
        <v/>
      </c>
      <c r="D71" s="164"/>
      <c r="E71" s="165"/>
      <c r="F71" s="166"/>
      <c r="G71" s="167"/>
      <c r="H71" s="167"/>
      <c r="I71" s="166"/>
      <c r="J71" s="165"/>
      <c r="K71" s="165"/>
      <c r="L71" s="165"/>
      <c r="M71" s="165"/>
      <c r="N71" s="166"/>
      <c r="O71" s="166"/>
    </row>
    <row r="72" spans="1:15" ht="20.100000000000001" customHeight="1" x14ac:dyDescent="0.2">
      <c r="A72" s="162">
        <v>70</v>
      </c>
      <c r="B72" s="163" t="str">
        <f t="shared" si="2"/>
        <v/>
      </c>
      <c r="C72" s="163" t="str">
        <f t="shared" si="3"/>
        <v/>
      </c>
      <c r="D72" s="164"/>
      <c r="E72" s="165"/>
      <c r="F72" s="166"/>
      <c r="G72" s="167"/>
      <c r="H72" s="167"/>
      <c r="I72" s="166"/>
      <c r="J72" s="165"/>
      <c r="K72" s="165"/>
      <c r="L72" s="165"/>
      <c r="M72" s="165"/>
      <c r="N72" s="166"/>
      <c r="O72" s="166"/>
    </row>
    <row r="73" spans="1:15" ht="20.100000000000001" customHeight="1" x14ac:dyDescent="0.2">
      <c r="A73" s="162">
        <v>71</v>
      </c>
      <c r="B73" s="163" t="str">
        <f t="shared" si="2"/>
        <v/>
      </c>
      <c r="C73" s="163" t="str">
        <f t="shared" si="3"/>
        <v/>
      </c>
      <c r="D73" s="164"/>
      <c r="E73" s="165"/>
      <c r="F73" s="166"/>
      <c r="G73" s="167"/>
      <c r="H73" s="167"/>
      <c r="I73" s="166"/>
      <c r="J73" s="165"/>
      <c r="K73" s="165"/>
      <c r="L73" s="165"/>
      <c r="M73" s="165"/>
      <c r="N73" s="166"/>
      <c r="O73" s="166"/>
    </row>
    <row r="74" spans="1:15" ht="20.100000000000001" customHeight="1" x14ac:dyDescent="0.2">
      <c r="A74" s="162">
        <v>72</v>
      </c>
      <c r="B74" s="163" t="str">
        <f t="shared" si="2"/>
        <v/>
      </c>
      <c r="C74" s="163" t="str">
        <f t="shared" si="3"/>
        <v/>
      </c>
      <c r="D74" s="164"/>
      <c r="E74" s="165"/>
      <c r="F74" s="166"/>
      <c r="G74" s="167"/>
      <c r="H74" s="167"/>
      <c r="I74" s="166"/>
      <c r="J74" s="165"/>
      <c r="K74" s="165"/>
      <c r="L74" s="165"/>
      <c r="M74" s="165"/>
      <c r="N74" s="166"/>
      <c r="O74" s="166"/>
    </row>
    <row r="75" spans="1:15" ht="20.100000000000001" customHeight="1" x14ac:dyDescent="0.2">
      <c r="A75" s="162">
        <v>73</v>
      </c>
      <c r="B75" s="163" t="str">
        <f t="shared" si="2"/>
        <v/>
      </c>
      <c r="C75" s="163" t="str">
        <f t="shared" si="3"/>
        <v/>
      </c>
      <c r="D75" s="164"/>
      <c r="E75" s="165"/>
      <c r="F75" s="166"/>
      <c r="G75" s="167"/>
      <c r="H75" s="167"/>
      <c r="I75" s="166"/>
      <c r="J75" s="165"/>
      <c r="K75" s="165"/>
      <c r="L75" s="165"/>
      <c r="M75" s="165"/>
      <c r="N75" s="166"/>
      <c r="O75" s="166"/>
    </row>
    <row r="76" spans="1:15" ht="20.100000000000001" customHeight="1" x14ac:dyDescent="0.2">
      <c r="A76" s="162">
        <v>74</v>
      </c>
      <c r="B76" s="163" t="str">
        <f t="shared" si="2"/>
        <v/>
      </c>
      <c r="C76" s="163" t="str">
        <f t="shared" si="3"/>
        <v/>
      </c>
      <c r="D76" s="164"/>
      <c r="E76" s="165"/>
      <c r="F76" s="166"/>
      <c r="G76" s="167"/>
      <c r="H76" s="167"/>
      <c r="I76" s="166"/>
      <c r="J76" s="165"/>
      <c r="K76" s="165"/>
      <c r="L76" s="165"/>
      <c r="M76" s="165"/>
      <c r="N76" s="166"/>
      <c r="O76" s="166"/>
    </row>
    <row r="77" spans="1:15" ht="20.100000000000001" customHeight="1" x14ac:dyDescent="0.2">
      <c r="A77" s="162">
        <v>75</v>
      </c>
      <c r="B77" s="163" t="str">
        <f t="shared" si="2"/>
        <v/>
      </c>
      <c r="C77" s="163" t="str">
        <f t="shared" si="3"/>
        <v/>
      </c>
      <c r="D77" s="164"/>
      <c r="E77" s="165"/>
      <c r="F77" s="166"/>
      <c r="G77" s="167"/>
      <c r="H77" s="167"/>
      <c r="I77" s="166"/>
      <c r="J77" s="165"/>
      <c r="K77" s="165"/>
      <c r="L77" s="165"/>
      <c r="M77" s="165"/>
      <c r="N77" s="166"/>
      <c r="O77" s="166"/>
    </row>
    <row r="78" spans="1:15" ht="20.100000000000001" customHeight="1" x14ac:dyDescent="0.2">
      <c r="A78" s="162">
        <v>76</v>
      </c>
      <c r="B78" s="163" t="str">
        <f t="shared" si="2"/>
        <v/>
      </c>
      <c r="C78" s="163" t="str">
        <f t="shared" si="3"/>
        <v/>
      </c>
      <c r="D78" s="164"/>
      <c r="E78" s="165"/>
      <c r="F78" s="166"/>
      <c r="G78" s="167"/>
      <c r="H78" s="167"/>
      <c r="I78" s="166"/>
      <c r="J78" s="165"/>
      <c r="K78" s="165"/>
      <c r="L78" s="165"/>
      <c r="M78" s="165"/>
      <c r="N78" s="166"/>
      <c r="O78" s="166"/>
    </row>
    <row r="79" spans="1:15" ht="20.100000000000001" customHeight="1" x14ac:dyDescent="0.2">
      <c r="A79" s="162">
        <v>77</v>
      </c>
      <c r="B79" s="163" t="str">
        <f t="shared" si="2"/>
        <v/>
      </c>
      <c r="C79" s="163" t="str">
        <f t="shared" si="3"/>
        <v/>
      </c>
      <c r="D79" s="164"/>
      <c r="E79" s="165"/>
      <c r="F79" s="166"/>
      <c r="G79" s="167"/>
      <c r="H79" s="167"/>
      <c r="I79" s="166"/>
      <c r="J79" s="165"/>
      <c r="K79" s="165"/>
      <c r="L79" s="165"/>
      <c r="M79" s="165"/>
      <c r="N79" s="166"/>
      <c r="O79" s="166"/>
    </row>
    <row r="80" spans="1:15" ht="20.100000000000001" customHeight="1" x14ac:dyDescent="0.2">
      <c r="A80" s="162">
        <v>78</v>
      </c>
      <c r="B80" s="163" t="str">
        <f t="shared" si="2"/>
        <v/>
      </c>
      <c r="C80" s="163" t="str">
        <f t="shared" si="3"/>
        <v/>
      </c>
      <c r="D80" s="164"/>
      <c r="E80" s="165"/>
      <c r="F80" s="166"/>
      <c r="G80" s="167"/>
      <c r="H80" s="167"/>
      <c r="I80" s="166"/>
      <c r="J80" s="165"/>
      <c r="K80" s="165"/>
      <c r="L80" s="165"/>
      <c r="M80" s="165"/>
      <c r="N80" s="166"/>
      <c r="O80" s="166"/>
    </row>
    <row r="81" spans="1:15" ht="20.100000000000001" customHeight="1" x14ac:dyDescent="0.2">
      <c r="A81" s="162">
        <v>79</v>
      </c>
      <c r="B81" s="163" t="str">
        <f t="shared" si="2"/>
        <v/>
      </c>
      <c r="C81" s="163" t="str">
        <f t="shared" si="3"/>
        <v/>
      </c>
      <c r="D81" s="164"/>
      <c r="E81" s="165"/>
      <c r="F81" s="166"/>
      <c r="G81" s="167"/>
      <c r="H81" s="167"/>
      <c r="I81" s="166"/>
      <c r="J81" s="165"/>
      <c r="K81" s="165"/>
      <c r="L81" s="165"/>
      <c r="M81" s="165"/>
      <c r="N81" s="166"/>
      <c r="O81" s="166"/>
    </row>
    <row r="82" spans="1:15" ht="20.100000000000001" customHeight="1" x14ac:dyDescent="0.2">
      <c r="A82" s="162">
        <v>80</v>
      </c>
      <c r="B82" s="163" t="str">
        <f t="shared" si="2"/>
        <v/>
      </c>
      <c r="C82" s="163" t="str">
        <f t="shared" si="3"/>
        <v/>
      </c>
      <c r="D82" s="164"/>
      <c r="E82" s="165"/>
      <c r="F82" s="166"/>
      <c r="G82" s="167"/>
      <c r="H82" s="167"/>
      <c r="I82" s="166"/>
      <c r="J82" s="165"/>
      <c r="K82" s="165"/>
      <c r="L82" s="165"/>
      <c r="M82" s="165"/>
      <c r="N82" s="166"/>
      <c r="O82" s="166"/>
    </row>
    <row r="83" spans="1:15" ht="20.100000000000001" customHeight="1" x14ac:dyDescent="0.2">
      <c r="A83" s="162">
        <v>81</v>
      </c>
      <c r="B83" s="163" t="str">
        <f t="shared" si="2"/>
        <v/>
      </c>
      <c r="C83" s="163" t="str">
        <f t="shared" si="3"/>
        <v/>
      </c>
      <c r="D83" s="164"/>
      <c r="E83" s="165"/>
      <c r="F83" s="166"/>
      <c r="G83" s="167"/>
      <c r="H83" s="167"/>
      <c r="I83" s="166"/>
      <c r="J83" s="165"/>
      <c r="K83" s="165"/>
      <c r="L83" s="165"/>
      <c r="M83" s="165"/>
      <c r="N83" s="166"/>
      <c r="O83" s="166"/>
    </row>
    <row r="84" spans="1:15" ht="20.100000000000001" customHeight="1" x14ac:dyDescent="0.2">
      <c r="A84" s="162">
        <v>82</v>
      </c>
      <c r="B84" s="163" t="str">
        <f t="shared" si="2"/>
        <v/>
      </c>
      <c r="C84" s="163" t="str">
        <f t="shared" si="3"/>
        <v/>
      </c>
      <c r="D84" s="164"/>
      <c r="E84" s="165"/>
      <c r="F84" s="166"/>
      <c r="G84" s="167"/>
      <c r="H84" s="167"/>
      <c r="I84" s="166"/>
      <c r="J84" s="165"/>
      <c r="K84" s="165"/>
      <c r="L84" s="165"/>
      <c r="M84" s="165"/>
      <c r="N84" s="166"/>
      <c r="O84" s="166"/>
    </row>
    <row r="85" spans="1:15" ht="20.100000000000001" customHeight="1" x14ac:dyDescent="0.2">
      <c r="A85" s="162">
        <v>83</v>
      </c>
      <c r="B85" s="163" t="str">
        <f t="shared" si="2"/>
        <v/>
      </c>
      <c r="C85" s="163" t="str">
        <f t="shared" si="3"/>
        <v/>
      </c>
      <c r="D85" s="164"/>
      <c r="E85" s="165"/>
      <c r="F85" s="166"/>
      <c r="G85" s="167"/>
      <c r="H85" s="167"/>
      <c r="I85" s="166"/>
      <c r="J85" s="165"/>
      <c r="K85" s="165"/>
      <c r="L85" s="165"/>
      <c r="M85" s="165"/>
      <c r="N85" s="166"/>
      <c r="O85" s="166"/>
    </row>
    <row r="86" spans="1:15" ht="20.100000000000001" customHeight="1" x14ac:dyDescent="0.2">
      <c r="A86" s="162">
        <v>84</v>
      </c>
      <c r="B86" s="163" t="str">
        <f t="shared" si="2"/>
        <v/>
      </c>
      <c r="C86" s="163" t="str">
        <f t="shared" si="3"/>
        <v/>
      </c>
      <c r="D86" s="164"/>
      <c r="E86" s="165"/>
      <c r="F86" s="166"/>
      <c r="G86" s="167"/>
      <c r="H86" s="167"/>
      <c r="I86" s="166"/>
      <c r="J86" s="165"/>
      <c r="K86" s="165"/>
      <c r="L86" s="165"/>
      <c r="M86" s="165"/>
      <c r="N86" s="166"/>
      <c r="O86" s="166"/>
    </row>
    <row r="87" spans="1:15" ht="20.100000000000001" customHeight="1" x14ac:dyDescent="0.2">
      <c r="A87" s="162">
        <v>85</v>
      </c>
      <c r="B87" s="163" t="str">
        <f t="shared" si="2"/>
        <v/>
      </c>
      <c r="C87" s="163" t="str">
        <f t="shared" si="3"/>
        <v/>
      </c>
      <c r="D87" s="164"/>
      <c r="E87" s="165"/>
      <c r="F87" s="166"/>
      <c r="G87" s="167"/>
      <c r="H87" s="167"/>
      <c r="I87" s="166"/>
      <c r="J87" s="165"/>
      <c r="K87" s="165"/>
      <c r="L87" s="165"/>
      <c r="M87" s="165"/>
      <c r="N87" s="166"/>
      <c r="O87" s="166"/>
    </row>
    <row r="88" spans="1:15" ht="20.100000000000001" customHeight="1" x14ac:dyDescent="0.2">
      <c r="A88" s="162">
        <v>86</v>
      </c>
      <c r="B88" s="163" t="str">
        <f t="shared" si="2"/>
        <v/>
      </c>
      <c r="C88" s="163" t="str">
        <f t="shared" si="3"/>
        <v/>
      </c>
      <c r="D88" s="164"/>
      <c r="E88" s="165"/>
      <c r="F88" s="166"/>
      <c r="G88" s="167"/>
      <c r="H88" s="167"/>
      <c r="I88" s="166"/>
      <c r="J88" s="165"/>
      <c r="K88" s="165"/>
      <c r="L88" s="165"/>
      <c r="M88" s="165"/>
      <c r="N88" s="166"/>
      <c r="O88" s="166"/>
    </row>
    <row r="89" spans="1:15" ht="20.100000000000001" customHeight="1" x14ac:dyDescent="0.2">
      <c r="A89" s="162">
        <v>87</v>
      </c>
      <c r="B89" s="163" t="str">
        <f t="shared" si="2"/>
        <v/>
      </c>
      <c r="C89" s="163" t="str">
        <f t="shared" si="3"/>
        <v/>
      </c>
      <c r="D89" s="164"/>
      <c r="E89" s="165"/>
      <c r="F89" s="166"/>
      <c r="G89" s="167"/>
      <c r="H89" s="167"/>
      <c r="I89" s="166"/>
      <c r="J89" s="165"/>
      <c r="K89" s="165"/>
      <c r="L89" s="165"/>
      <c r="M89" s="165"/>
      <c r="N89" s="166"/>
      <c r="O89" s="166"/>
    </row>
    <row r="90" spans="1:15" ht="20.100000000000001" customHeight="1" x14ac:dyDescent="0.2">
      <c r="A90" s="162">
        <v>88</v>
      </c>
      <c r="B90" s="163" t="str">
        <f t="shared" si="2"/>
        <v/>
      </c>
      <c r="C90" s="163" t="str">
        <f t="shared" si="3"/>
        <v/>
      </c>
      <c r="D90" s="164"/>
      <c r="E90" s="165"/>
      <c r="F90" s="166"/>
      <c r="G90" s="167"/>
      <c r="H90" s="167"/>
      <c r="I90" s="166"/>
      <c r="J90" s="165"/>
      <c r="K90" s="165"/>
      <c r="L90" s="165"/>
      <c r="M90" s="165"/>
      <c r="N90" s="166"/>
      <c r="O90" s="166"/>
    </row>
    <row r="91" spans="1:15" ht="20.100000000000001" customHeight="1" x14ac:dyDescent="0.2">
      <c r="A91" s="162">
        <v>89</v>
      </c>
      <c r="B91" s="163" t="str">
        <f t="shared" si="2"/>
        <v/>
      </c>
      <c r="C91" s="163" t="str">
        <f t="shared" si="3"/>
        <v/>
      </c>
      <c r="D91" s="164"/>
      <c r="E91" s="165"/>
      <c r="F91" s="166"/>
      <c r="G91" s="167"/>
      <c r="H91" s="167"/>
      <c r="I91" s="166"/>
      <c r="J91" s="165"/>
      <c r="K91" s="165"/>
      <c r="L91" s="165"/>
      <c r="M91" s="165"/>
      <c r="N91" s="166"/>
      <c r="O91" s="166"/>
    </row>
    <row r="92" spans="1:15" ht="20.100000000000001" customHeight="1" x14ac:dyDescent="0.2">
      <c r="A92" s="162">
        <v>90</v>
      </c>
      <c r="B92" s="163" t="str">
        <f t="shared" si="2"/>
        <v/>
      </c>
      <c r="C92" s="163" t="str">
        <f t="shared" si="3"/>
        <v/>
      </c>
      <c r="D92" s="164"/>
      <c r="E92" s="165"/>
      <c r="F92" s="166"/>
      <c r="G92" s="167"/>
      <c r="H92" s="167"/>
      <c r="I92" s="166"/>
      <c r="J92" s="165"/>
      <c r="K92" s="165"/>
      <c r="L92" s="165"/>
      <c r="M92" s="165"/>
      <c r="N92" s="166"/>
      <c r="O92" s="166"/>
    </row>
    <row r="93" spans="1:15" ht="20.100000000000001" customHeight="1" x14ac:dyDescent="0.2">
      <c r="A93" s="162">
        <v>91</v>
      </c>
      <c r="B93" s="163" t="str">
        <f t="shared" si="2"/>
        <v/>
      </c>
      <c r="C93" s="163" t="str">
        <f t="shared" si="3"/>
        <v/>
      </c>
      <c r="D93" s="164"/>
      <c r="E93" s="165"/>
      <c r="F93" s="166"/>
      <c r="G93" s="167"/>
      <c r="H93" s="167"/>
      <c r="I93" s="166"/>
      <c r="J93" s="165"/>
      <c r="K93" s="165"/>
      <c r="L93" s="165"/>
      <c r="M93" s="165"/>
      <c r="N93" s="166"/>
      <c r="O93" s="166"/>
    </row>
    <row r="94" spans="1:15" ht="20.100000000000001" customHeight="1" x14ac:dyDescent="0.2">
      <c r="A94" s="162">
        <v>92</v>
      </c>
      <c r="B94" s="163" t="str">
        <f t="shared" si="2"/>
        <v/>
      </c>
      <c r="C94" s="163" t="str">
        <f t="shared" si="3"/>
        <v/>
      </c>
      <c r="D94" s="164"/>
      <c r="E94" s="165"/>
      <c r="F94" s="166"/>
      <c r="G94" s="167"/>
      <c r="H94" s="167"/>
      <c r="I94" s="166"/>
      <c r="J94" s="165"/>
      <c r="K94" s="165"/>
      <c r="L94" s="165"/>
      <c r="M94" s="165"/>
      <c r="N94" s="166"/>
      <c r="O94" s="166"/>
    </row>
    <row r="95" spans="1:15" ht="20.100000000000001" customHeight="1" x14ac:dyDescent="0.2">
      <c r="A95" s="162">
        <v>93</v>
      </c>
      <c r="B95" s="163" t="str">
        <f t="shared" si="2"/>
        <v/>
      </c>
      <c r="C95" s="163" t="str">
        <f t="shared" si="3"/>
        <v/>
      </c>
      <c r="D95" s="164"/>
      <c r="E95" s="165"/>
      <c r="F95" s="166"/>
      <c r="G95" s="167"/>
      <c r="H95" s="167"/>
      <c r="I95" s="166"/>
      <c r="J95" s="165"/>
      <c r="K95" s="165"/>
      <c r="L95" s="165"/>
      <c r="M95" s="165"/>
      <c r="N95" s="166"/>
      <c r="O95" s="166"/>
    </row>
    <row r="96" spans="1:15" ht="20.100000000000001" customHeight="1" x14ac:dyDescent="0.2">
      <c r="A96" s="162">
        <v>94</v>
      </c>
      <c r="B96" s="163" t="str">
        <f t="shared" si="2"/>
        <v/>
      </c>
      <c r="C96" s="163" t="str">
        <f t="shared" si="3"/>
        <v/>
      </c>
      <c r="D96" s="164"/>
      <c r="E96" s="165"/>
      <c r="F96" s="166"/>
      <c r="G96" s="167"/>
      <c r="H96" s="167"/>
      <c r="I96" s="166"/>
      <c r="J96" s="165"/>
      <c r="K96" s="165"/>
      <c r="L96" s="165"/>
      <c r="M96" s="165"/>
      <c r="N96" s="166"/>
      <c r="O96" s="166"/>
    </row>
    <row r="97" spans="1:15" ht="20.100000000000001" customHeight="1" x14ac:dyDescent="0.2">
      <c r="A97" s="162">
        <v>95</v>
      </c>
      <c r="B97" s="163" t="str">
        <f t="shared" si="2"/>
        <v/>
      </c>
      <c r="C97" s="163" t="str">
        <f t="shared" si="3"/>
        <v/>
      </c>
      <c r="D97" s="164"/>
      <c r="E97" s="165"/>
      <c r="F97" s="166"/>
      <c r="G97" s="167"/>
      <c r="H97" s="167"/>
      <c r="I97" s="166"/>
      <c r="J97" s="165"/>
      <c r="K97" s="165"/>
      <c r="L97" s="165"/>
      <c r="M97" s="165"/>
      <c r="N97" s="166"/>
      <c r="O97" s="166"/>
    </row>
    <row r="98" spans="1:15" ht="20.100000000000001" customHeight="1" x14ac:dyDescent="0.2">
      <c r="A98" s="162">
        <v>96</v>
      </c>
      <c r="B98" s="163" t="str">
        <f t="shared" si="2"/>
        <v/>
      </c>
      <c r="C98" s="163" t="str">
        <f t="shared" si="3"/>
        <v/>
      </c>
      <c r="D98" s="164"/>
      <c r="E98" s="165"/>
      <c r="F98" s="166"/>
      <c r="G98" s="167"/>
      <c r="H98" s="167"/>
      <c r="I98" s="166"/>
      <c r="J98" s="165"/>
      <c r="K98" s="165"/>
      <c r="L98" s="165"/>
      <c r="M98" s="165"/>
      <c r="N98" s="166"/>
      <c r="O98" s="166"/>
    </row>
    <row r="99" spans="1:15" ht="20.100000000000001" customHeight="1" x14ac:dyDescent="0.2">
      <c r="A99" s="162">
        <v>97</v>
      </c>
      <c r="B99" s="163" t="str">
        <f t="shared" si="2"/>
        <v/>
      </c>
      <c r="C99" s="163" t="str">
        <f t="shared" si="3"/>
        <v/>
      </c>
      <c r="D99" s="164"/>
      <c r="E99" s="165"/>
      <c r="F99" s="166"/>
      <c r="G99" s="167"/>
      <c r="H99" s="167"/>
      <c r="I99" s="166"/>
      <c r="J99" s="165"/>
      <c r="K99" s="165"/>
      <c r="L99" s="165"/>
      <c r="M99" s="165"/>
      <c r="N99" s="166"/>
      <c r="O99" s="166"/>
    </row>
    <row r="100" spans="1:15" ht="20.100000000000001" customHeight="1" x14ac:dyDescent="0.2">
      <c r="A100" s="162">
        <v>98</v>
      </c>
      <c r="B100" s="163" t="str">
        <f t="shared" si="2"/>
        <v/>
      </c>
      <c r="C100" s="163" t="str">
        <f t="shared" si="3"/>
        <v/>
      </c>
      <c r="D100" s="164"/>
      <c r="E100" s="165"/>
      <c r="F100" s="166"/>
      <c r="G100" s="167"/>
      <c r="H100" s="167"/>
      <c r="I100" s="166"/>
      <c r="J100" s="165"/>
      <c r="K100" s="165"/>
      <c r="L100" s="165"/>
      <c r="M100" s="165"/>
      <c r="N100" s="166"/>
      <c r="O100" s="166"/>
    </row>
    <row r="101" spans="1:15" ht="20.100000000000001" customHeight="1" x14ac:dyDescent="0.2">
      <c r="A101" s="162">
        <v>99</v>
      </c>
      <c r="B101" s="163" t="str">
        <f t="shared" si="2"/>
        <v/>
      </c>
      <c r="C101" s="163" t="str">
        <f t="shared" si="3"/>
        <v/>
      </c>
      <c r="D101" s="164"/>
      <c r="E101" s="165"/>
      <c r="F101" s="166"/>
      <c r="G101" s="167"/>
      <c r="H101" s="167"/>
      <c r="I101" s="166"/>
      <c r="J101" s="165"/>
      <c r="K101" s="165"/>
      <c r="L101" s="165"/>
      <c r="M101" s="165"/>
      <c r="N101" s="166"/>
      <c r="O101" s="166"/>
    </row>
    <row r="102" spans="1:15" ht="20.100000000000001" customHeight="1" x14ac:dyDescent="0.2">
      <c r="A102" s="162">
        <v>100</v>
      </c>
      <c r="B102" s="163" t="str">
        <f t="shared" si="2"/>
        <v/>
      </c>
      <c r="C102" s="163" t="str">
        <f t="shared" si="3"/>
        <v/>
      </c>
      <c r="D102" s="164"/>
      <c r="E102" s="165"/>
      <c r="F102" s="166"/>
      <c r="G102" s="167"/>
      <c r="H102" s="167"/>
      <c r="I102" s="166"/>
      <c r="J102" s="165"/>
      <c r="K102" s="165"/>
      <c r="L102" s="165"/>
      <c r="M102" s="165"/>
      <c r="N102" s="166"/>
      <c r="O102" s="166"/>
    </row>
    <row r="103" spans="1:15" ht="20.100000000000001" customHeight="1" x14ac:dyDescent="0.2">
      <c r="A103" s="162">
        <v>101</v>
      </c>
      <c r="B103" s="163" t="str">
        <f t="shared" si="2"/>
        <v/>
      </c>
      <c r="C103" s="163" t="str">
        <f t="shared" si="3"/>
        <v/>
      </c>
      <c r="D103" s="164"/>
      <c r="E103" s="165"/>
      <c r="F103" s="166"/>
      <c r="G103" s="167"/>
      <c r="H103" s="167"/>
      <c r="I103" s="166"/>
      <c r="J103" s="165"/>
      <c r="K103" s="165"/>
      <c r="L103" s="165"/>
      <c r="M103" s="165"/>
      <c r="N103" s="166"/>
      <c r="O103" s="166"/>
    </row>
    <row r="104" spans="1:15" ht="20.100000000000001" customHeight="1" x14ac:dyDescent="0.2">
      <c r="A104" s="162">
        <v>102</v>
      </c>
      <c r="B104" s="163" t="str">
        <f t="shared" si="2"/>
        <v/>
      </c>
      <c r="C104" s="163" t="str">
        <f t="shared" si="3"/>
        <v/>
      </c>
      <c r="D104" s="164"/>
      <c r="E104" s="165"/>
      <c r="F104" s="166"/>
      <c r="G104" s="167"/>
      <c r="H104" s="167"/>
      <c r="I104" s="166"/>
      <c r="J104" s="165"/>
      <c r="K104" s="165"/>
      <c r="L104" s="165"/>
      <c r="M104" s="165"/>
      <c r="N104" s="166"/>
      <c r="O104" s="166"/>
    </row>
    <row r="105" spans="1:15" ht="20.100000000000001" customHeight="1" x14ac:dyDescent="0.2">
      <c r="A105" s="162">
        <v>103</v>
      </c>
      <c r="B105" s="163" t="str">
        <f t="shared" si="2"/>
        <v/>
      </c>
      <c r="C105" s="163" t="str">
        <f t="shared" si="3"/>
        <v/>
      </c>
      <c r="D105" s="164"/>
      <c r="E105" s="165"/>
      <c r="F105" s="166"/>
      <c r="G105" s="167"/>
      <c r="H105" s="167"/>
      <c r="I105" s="166"/>
      <c r="J105" s="165"/>
      <c r="K105" s="165"/>
      <c r="L105" s="165"/>
      <c r="M105" s="165"/>
      <c r="N105" s="166"/>
      <c r="O105" s="166"/>
    </row>
    <row r="106" spans="1:15" ht="20.100000000000001" customHeight="1" x14ac:dyDescent="0.2">
      <c r="A106" s="162">
        <v>104</v>
      </c>
      <c r="B106" s="163" t="str">
        <f t="shared" si="2"/>
        <v/>
      </c>
      <c r="C106" s="163" t="str">
        <f t="shared" si="3"/>
        <v/>
      </c>
      <c r="D106" s="164"/>
      <c r="E106" s="165"/>
      <c r="F106" s="166"/>
      <c r="G106" s="167"/>
      <c r="H106" s="167"/>
      <c r="I106" s="166"/>
      <c r="J106" s="165"/>
      <c r="K106" s="165"/>
      <c r="L106" s="165"/>
      <c r="M106" s="165"/>
      <c r="N106" s="166"/>
      <c r="O106" s="166"/>
    </row>
    <row r="107" spans="1:15" ht="20.100000000000001" customHeight="1" x14ac:dyDescent="0.2">
      <c r="A107" s="162">
        <v>105</v>
      </c>
      <c r="B107" s="163" t="str">
        <f t="shared" si="2"/>
        <v/>
      </c>
      <c r="C107" s="163" t="str">
        <f t="shared" si="3"/>
        <v/>
      </c>
      <c r="D107" s="164"/>
      <c r="E107" s="165"/>
      <c r="F107" s="166"/>
      <c r="G107" s="167"/>
      <c r="H107" s="167"/>
      <c r="I107" s="166"/>
      <c r="J107" s="165"/>
      <c r="K107" s="165"/>
      <c r="L107" s="165"/>
      <c r="M107" s="165"/>
      <c r="N107" s="166"/>
      <c r="O107" s="166"/>
    </row>
    <row r="108" spans="1:15" ht="20.100000000000001" customHeight="1" x14ac:dyDescent="0.2">
      <c r="A108" s="162">
        <v>106</v>
      </c>
      <c r="B108" s="163" t="str">
        <f t="shared" si="2"/>
        <v/>
      </c>
      <c r="C108" s="163" t="str">
        <f t="shared" si="3"/>
        <v/>
      </c>
      <c r="D108" s="164"/>
      <c r="E108" s="165"/>
      <c r="F108" s="166"/>
      <c r="G108" s="167"/>
      <c r="H108" s="167"/>
      <c r="I108" s="166"/>
      <c r="J108" s="165"/>
      <c r="K108" s="165"/>
      <c r="L108" s="165"/>
      <c r="M108" s="165"/>
      <c r="N108" s="166"/>
      <c r="O108" s="166"/>
    </row>
    <row r="109" spans="1:15" ht="20.100000000000001" customHeight="1" x14ac:dyDescent="0.2">
      <c r="A109" s="162">
        <v>107</v>
      </c>
      <c r="B109" s="163" t="str">
        <f t="shared" si="2"/>
        <v/>
      </c>
      <c r="C109" s="163" t="str">
        <f t="shared" si="3"/>
        <v/>
      </c>
      <c r="D109" s="164"/>
      <c r="E109" s="165"/>
      <c r="F109" s="166"/>
      <c r="G109" s="167"/>
      <c r="H109" s="167"/>
      <c r="I109" s="166"/>
      <c r="J109" s="165"/>
      <c r="K109" s="165"/>
      <c r="L109" s="165"/>
      <c r="M109" s="165"/>
      <c r="N109" s="166"/>
      <c r="O109" s="166"/>
    </row>
    <row r="110" spans="1:15" ht="20.100000000000001" customHeight="1" x14ac:dyDescent="0.2">
      <c r="A110" s="162">
        <v>108</v>
      </c>
      <c r="B110" s="163" t="str">
        <f t="shared" si="2"/>
        <v/>
      </c>
      <c r="C110" s="163" t="str">
        <f t="shared" si="3"/>
        <v/>
      </c>
      <c r="D110" s="164"/>
      <c r="E110" s="165"/>
      <c r="F110" s="166"/>
      <c r="G110" s="167"/>
      <c r="H110" s="167"/>
      <c r="I110" s="166"/>
      <c r="J110" s="165"/>
      <c r="K110" s="165"/>
      <c r="L110" s="165"/>
      <c r="M110" s="165"/>
      <c r="N110" s="166"/>
      <c r="O110" s="166"/>
    </row>
    <row r="111" spans="1:15" ht="20.100000000000001" customHeight="1" x14ac:dyDescent="0.2">
      <c r="A111" s="162">
        <v>109</v>
      </c>
      <c r="B111" s="163" t="str">
        <f t="shared" si="2"/>
        <v/>
      </c>
      <c r="C111" s="163" t="str">
        <f t="shared" si="3"/>
        <v/>
      </c>
      <c r="D111" s="164"/>
      <c r="E111" s="165"/>
      <c r="F111" s="166"/>
      <c r="G111" s="167"/>
      <c r="H111" s="167"/>
      <c r="I111" s="166"/>
      <c r="J111" s="165"/>
      <c r="K111" s="165"/>
      <c r="L111" s="165"/>
      <c r="M111" s="165"/>
      <c r="N111" s="166"/>
      <c r="O111" s="166"/>
    </row>
    <row r="112" spans="1:15" ht="20.100000000000001" customHeight="1" x14ac:dyDescent="0.2">
      <c r="A112" s="162">
        <v>110</v>
      </c>
      <c r="B112" s="163" t="str">
        <f t="shared" si="2"/>
        <v/>
      </c>
      <c r="C112" s="163" t="str">
        <f t="shared" si="3"/>
        <v/>
      </c>
      <c r="D112" s="164"/>
      <c r="E112" s="165"/>
      <c r="F112" s="166"/>
      <c r="G112" s="167"/>
      <c r="H112" s="167"/>
      <c r="I112" s="166"/>
      <c r="J112" s="165"/>
      <c r="K112" s="165"/>
      <c r="L112" s="165"/>
      <c r="M112" s="165"/>
      <c r="N112" s="166"/>
      <c r="O112" s="166"/>
    </row>
    <row r="113" spans="1:15" ht="20.100000000000001" customHeight="1" x14ac:dyDescent="0.2">
      <c r="A113" s="162">
        <v>111</v>
      </c>
      <c r="B113" s="163" t="str">
        <f t="shared" si="2"/>
        <v/>
      </c>
      <c r="C113" s="163" t="str">
        <f t="shared" si="3"/>
        <v/>
      </c>
      <c r="D113" s="164"/>
      <c r="E113" s="165"/>
      <c r="F113" s="166"/>
      <c r="G113" s="167"/>
      <c r="H113" s="167"/>
      <c r="I113" s="166"/>
      <c r="J113" s="165"/>
      <c r="K113" s="165"/>
      <c r="L113" s="165"/>
      <c r="M113" s="165"/>
      <c r="N113" s="166"/>
      <c r="O113" s="166"/>
    </row>
    <row r="114" spans="1:15" ht="20.100000000000001" customHeight="1" x14ac:dyDescent="0.2">
      <c r="A114" s="162">
        <v>112</v>
      </c>
      <c r="B114" s="163" t="str">
        <f t="shared" si="2"/>
        <v/>
      </c>
      <c r="C114" s="163" t="str">
        <f t="shared" si="3"/>
        <v/>
      </c>
      <c r="D114" s="164"/>
      <c r="E114" s="165"/>
      <c r="F114" s="166"/>
      <c r="G114" s="167"/>
      <c r="H114" s="167"/>
      <c r="I114" s="166"/>
      <c r="J114" s="165"/>
      <c r="K114" s="165"/>
      <c r="L114" s="165"/>
      <c r="M114" s="165"/>
      <c r="N114" s="166"/>
      <c r="O114" s="166"/>
    </row>
    <row r="115" spans="1:15" ht="20.100000000000001" customHeight="1" x14ac:dyDescent="0.2">
      <c r="A115" s="162">
        <v>113</v>
      </c>
      <c r="B115" s="163" t="str">
        <f t="shared" si="2"/>
        <v/>
      </c>
      <c r="C115" s="163" t="str">
        <f t="shared" si="3"/>
        <v/>
      </c>
      <c r="D115" s="164"/>
      <c r="E115" s="165"/>
      <c r="F115" s="166"/>
      <c r="G115" s="167"/>
      <c r="H115" s="167"/>
      <c r="I115" s="166"/>
      <c r="J115" s="165"/>
      <c r="K115" s="165"/>
      <c r="L115" s="165"/>
      <c r="M115" s="165"/>
      <c r="N115" s="166"/>
      <c r="O115" s="166"/>
    </row>
    <row r="116" spans="1:15" ht="20.100000000000001" customHeight="1" x14ac:dyDescent="0.2">
      <c r="A116" s="162">
        <v>114</v>
      </c>
      <c r="B116" s="163" t="str">
        <f t="shared" si="2"/>
        <v/>
      </c>
      <c r="C116" s="163" t="str">
        <f t="shared" si="3"/>
        <v/>
      </c>
      <c r="D116" s="164"/>
      <c r="E116" s="165"/>
      <c r="F116" s="166"/>
      <c r="G116" s="167"/>
      <c r="H116" s="167"/>
      <c r="I116" s="166"/>
      <c r="J116" s="165"/>
      <c r="K116" s="165"/>
      <c r="L116" s="165"/>
      <c r="M116" s="165"/>
      <c r="N116" s="166"/>
      <c r="O116" s="166"/>
    </row>
    <row r="117" spans="1:15" ht="20.100000000000001" customHeight="1" x14ac:dyDescent="0.2">
      <c r="A117" s="162">
        <v>115</v>
      </c>
      <c r="B117" s="163" t="str">
        <f t="shared" si="2"/>
        <v/>
      </c>
      <c r="C117" s="163" t="str">
        <f t="shared" si="3"/>
        <v/>
      </c>
      <c r="D117" s="164"/>
      <c r="E117" s="165"/>
      <c r="F117" s="166"/>
      <c r="G117" s="167"/>
      <c r="H117" s="167"/>
      <c r="I117" s="166"/>
      <c r="J117" s="165"/>
      <c r="K117" s="165"/>
      <c r="L117" s="165"/>
      <c r="M117" s="165"/>
      <c r="N117" s="166"/>
      <c r="O117" s="166"/>
    </row>
    <row r="118" spans="1:15" ht="20.100000000000001" customHeight="1" x14ac:dyDescent="0.2">
      <c r="A118" s="162">
        <v>116</v>
      </c>
      <c r="B118" s="163" t="str">
        <f t="shared" si="2"/>
        <v/>
      </c>
      <c r="C118" s="163" t="str">
        <f t="shared" si="3"/>
        <v/>
      </c>
      <c r="D118" s="164"/>
      <c r="E118" s="165"/>
      <c r="F118" s="166"/>
      <c r="G118" s="167"/>
      <c r="H118" s="167"/>
      <c r="I118" s="166"/>
      <c r="J118" s="165"/>
      <c r="K118" s="165"/>
      <c r="L118" s="165"/>
      <c r="M118" s="165"/>
      <c r="N118" s="166"/>
      <c r="O118" s="166"/>
    </row>
    <row r="119" spans="1:15" ht="20.100000000000001" customHeight="1" x14ac:dyDescent="0.2">
      <c r="A119" s="162">
        <v>117</v>
      </c>
      <c r="B119" s="163" t="str">
        <f t="shared" si="2"/>
        <v/>
      </c>
      <c r="C119" s="163" t="str">
        <f t="shared" si="3"/>
        <v/>
      </c>
      <c r="D119" s="164"/>
      <c r="E119" s="165"/>
      <c r="F119" s="166"/>
      <c r="G119" s="167"/>
      <c r="H119" s="167"/>
      <c r="I119" s="166"/>
      <c r="J119" s="165"/>
      <c r="K119" s="165"/>
      <c r="L119" s="165"/>
      <c r="M119" s="165"/>
      <c r="N119" s="166"/>
      <c r="O119" s="166"/>
    </row>
    <row r="120" spans="1:15" ht="20.100000000000001" customHeight="1" x14ac:dyDescent="0.2">
      <c r="A120" s="162">
        <v>118</v>
      </c>
      <c r="B120" s="163" t="str">
        <f t="shared" si="2"/>
        <v/>
      </c>
      <c r="C120" s="163" t="str">
        <f t="shared" si="3"/>
        <v/>
      </c>
      <c r="D120" s="164"/>
      <c r="E120" s="165"/>
      <c r="F120" s="166"/>
      <c r="G120" s="167"/>
      <c r="H120" s="167"/>
      <c r="I120" s="166"/>
      <c r="J120" s="165"/>
      <c r="K120" s="165"/>
      <c r="L120" s="165"/>
      <c r="M120" s="165"/>
      <c r="N120" s="166"/>
      <c r="O120" s="166"/>
    </row>
    <row r="121" spans="1:15" ht="20.100000000000001" customHeight="1" x14ac:dyDescent="0.2">
      <c r="A121" s="162">
        <v>119</v>
      </c>
      <c r="B121" s="163" t="str">
        <f t="shared" si="2"/>
        <v/>
      </c>
      <c r="C121" s="163" t="str">
        <f t="shared" si="3"/>
        <v/>
      </c>
      <c r="D121" s="164"/>
      <c r="E121" s="165"/>
      <c r="F121" s="166"/>
      <c r="G121" s="167"/>
      <c r="H121" s="167"/>
      <c r="I121" s="166"/>
      <c r="J121" s="165"/>
      <c r="K121" s="165"/>
      <c r="L121" s="165"/>
      <c r="M121" s="165"/>
      <c r="N121" s="166"/>
      <c r="O121" s="166"/>
    </row>
    <row r="122" spans="1:15" ht="20.100000000000001" customHeight="1" x14ac:dyDescent="0.2">
      <c r="A122" s="162">
        <v>120</v>
      </c>
      <c r="B122" s="163" t="str">
        <f t="shared" si="2"/>
        <v/>
      </c>
      <c r="C122" s="163" t="str">
        <f t="shared" si="3"/>
        <v/>
      </c>
      <c r="D122" s="164"/>
      <c r="E122" s="165"/>
      <c r="F122" s="166"/>
      <c r="G122" s="167"/>
      <c r="H122" s="167"/>
      <c r="I122" s="166"/>
      <c r="J122" s="165"/>
      <c r="K122" s="165"/>
      <c r="L122" s="165"/>
      <c r="M122" s="165"/>
      <c r="N122" s="166"/>
      <c r="O122" s="166"/>
    </row>
    <row r="123" spans="1:15" ht="20.100000000000001" customHeight="1" x14ac:dyDescent="0.2">
      <c r="A123" s="162">
        <v>121</v>
      </c>
      <c r="B123" s="163" t="str">
        <f t="shared" si="2"/>
        <v/>
      </c>
      <c r="C123" s="163" t="str">
        <f t="shared" si="3"/>
        <v/>
      </c>
      <c r="D123" s="164"/>
      <c r="E123" s="165"/>
      <c r="F123" s="166"/>
      <c r="G123" s="167"/>
      <c r="H123" s="167"/>
      <c r="I123" s="166"/>
      <c r="J123" s="165"/>
      <c r="K123" s="165"/>
      <c r="L123" s="165"/>
      <c r="M123" s="165"/>
      <c r="N123" s="166"/>
      <c r="O123" s="166"/>
    </row>
    <row r="124" spans="1:15" ht="20.100000000000001" customHeight="1" x14ac:dyDescent="0.2">
      <c r="A124" s="162">
        <v>122</v>
      </c>
      <c r="B124" s="163" t="str">
        <f t="shared" si="2"/>
        <v/>
      </c>
      <c r="C124" s="163" t="str">
        <f t="shared" si="3"/>
        <v/>
      </c>
      <c r="D124" s="164"/>
      <c r="E124" s="165"/>
      <c r="F124" s="166"/>
      <c r="G124" s="167"/>
      <c r="H124" s="167"/>
      <c r="I124" s="166"/>
      <c r="J124" s="165"/>
      <c r="K124" s="165"/>
      <c r="L124" s="165"/>
      <c r="M124" s="165"/>
      <c r="N124" s="166"/>
      <c r="O124" s="166"/>
    </row>
    <row r="125" spans="1:15" ht="20.100000000000001" customHeight="1" x14ac:dyDescent="0.2">
      <c r="A125" s="162">
        <v>123</v>
      </c>
      <c r="B125" s="163" t="str">
        <f t="shared" si="2"/>
        <v/>
      </c>
      <c r="C125" s="163" t="str">
        <f t="shared" si="3"/>
        <v/>
      </c>
      <c r="D125" s="164"/>
      <c r="E125" s="165"/>
      <c r="F125" s="166"/>
      <c r="G125" s="167"/>
      <c r="H125" s="167"/>
      <c r="I125" s="166"/>
      <c r="J125" s="165"/>
      <c r="K125" s="165"/>
      <c r="L125" s="165"/>
      <c r="M125" s="165"/>
      <c r="N125" s="166"/>
      <c r="O125" s="166"/>
    </row>
    <row r="126" spans="1:15" ht="20.100000000000001" customHeight="1" x14ac:dyDescent="0.2">
      <c r="A126" s="162">
        <v>124</v>
      </c>
      <c r="B126" s="163" t="str">
        <f t="shared" si="2"/>
        <v/>
      </c>
      <c r="C126" s="163" t="str">
        <f t="shared" si="3"/>
        <v/>
      </c>
      <c r="D126" s="164"/>
      <c r="E126" s="165"/>
      <c r="F126" s="166"/>
      <c r="G126" s="167"/>
      <c r="H126" s="167"/>
      <c r="I126" s="166"/>
      <c r="J126" s="165"/>
      <c r="K126" s="165"/>
      <c r="L126" s="165"/>
      <c r="M126" s="165"/>
      <c r="N126" s="166"/>
      <c r="O126" s="166"/>
    </row>
    <row r="127" spans="1:15" ht="20.100000000000001" customHeight="1" x14ac:dyDescent="0.2">
      <c r="A127" s="162">
        <v>125</v>
      </c>
      <c r="B127" s="163" t="str">
        <f t="shared" si="2"/>
        <v/>
      </c>
      <c r="C127" s="163" t="str">
        <f t="shared" si="3"/>
        <v/>
      </c>
      <c r="D127" s="164"/>
      <c r="E127" s="165"/>
      <c r="F127" s="166"/>
      <c r="G127" s="167"/>
      <c r="H127" s="167"/>
      <c r="I127" s="166"/>
      <c r="J127" s="165"/>
      <c r="K127" s="165"/>
      <c r="L127" s="165"/>
      <c r="M127" s="165"/>
      <c r="N127" s="166"/>
      <c r="O127" s="166"/>
    </row>
    <row r="128" spans="1:15" ht="20.100000000000001" customHeight="1" x14ac:dyDescent="0.2">
      <c r="A128" s="162">
        <v>126</v>
      </c>
      <c r="B128" s="163" t="str">
        <f t="shared" si="2"/>
        <v/>
      </c>
      <c r="C128" s="163" t="str">
        <f t="shared" si="3"/>
        <v/>
      </c>
      <c r="D128" s="164"/>
      <c r="E128" s="165"/>
      <c r="F128" s="166"/>
      <c r="G128" s="167"/>
      <c r="H128" s="167"/>
      <c r="I128" s="166"/>
      <c r="J128" s="165"/>
      <c r="K128" s="165"/>
      <c r="L128" s="165"/>
      <c r="M128" s="165"/>
      <c r="N128" s="166"/>
      <c r="O128" s="166"/>
    </row>
    <row r="129" spans="1:15" ht="20.100000000000001" customHeight="1" x14ac:dyDescent="0.2">
      <c r="A129" s="162">
        <v>127</v>
      </c>
      <c r="B129" s="163" t="str">
        <f t="shared" si="2"/>
        <v/>
      </c>
      <c r="C129" s="163" t="str">
        <f t="shared" si="3"/>
        <v/>
      </c>
      <c r="D129" s="164"/>
      <c r="E129" s="165"/>
      <c r="F129" s="166"/>
      <c r="G129" s="167"/>
      <c r="H129" s="167"/>
      <c r="I129" s="166"/>
      <c r="J129" s="165"/>
      <c r="K129" s="165"/>
      <c r="L129" s="165"/>
      <c r="M129" s="165"/>
      <c r="N129" s="166"/>
      <c r="O129" s="166"/>
    </row>
    <row r="130" spans="1:15" ht="20.100000000000001" customHeight="1" x14ac:dyDescent="0.2">
      <c r="A130" s="162">
        <v>128</v>
      </c>
      <c r="B130" s="163" t="str">
        <f t="shared" si="2"/>
        <v/>
      </c>
      <c r="C130" s="163" t="str">
        <f t="shared" si="3"/>
        <v/>
      </c>
      <c r="D130" s="164"/>
      <c r="E130" s="165"/>
      <c r="F130" s="166"/>
      <c r="G130" s="167"/>
      <c r="H130" s="167"/>
      <c r="I130" s="166"/>
      <c r="J130" s="165"/>
      <c r="K130" s="165"/>
      <c r="L130" s="165"/>
      <c r="M130" s="165"/>
      <c r="N130" s="166"/>
      <c r="O130" s="166"/>
    </row>
    <row r="131" spans="1:15" ht="20.100000000000001" customHeight="1" x14ac:dyDescent="0.2">
      <c r="A131" s="162">
        <v>129</v>
      </c>
      <c r="B131" s="163" t="str">
        <f t="shared" si="2"/>
        <v/>
      </c>
      <c r="C131" s="163" t="str">
        <f t="shared" si="3"/>
        <v/>
      </c>
      <c r="D131" s="164"/>
      <c r="E131" s="165"/>
      <c r="F131" s="166"/>
      <c r="G131" s="167"/>
      <c r="H131" s="167"/>
      <c r="I131" s="166"/>
      <c r="J131" s="165"/>
      <c r="K131" s="165"/>
      <c r="L131" s="165"/>
      <c r="M131" s="165"/>
      <c r="N131" s="166"/>
      <c r="O131" s="166"/>
    </row>
    <row r="132" spans="1:15" ht="20.100000000000001" customHeight="1" x14ac:dyDescent="0.2">
      <c r="A132" s="162">
        <v>130</v>
      </c>
      <c r="B132" s="163" t="str">
        <f t="shared" ref="B132:B195" si="4">IF(D132&lt;&gt;"",YEAR(D132),"")</f>
        <v/>
      </c>
      <c r="C132" s="163" t="str">
        <f t="shared" ref="C132:C195" si="5">IF(D132&lt;&gt;"",MONTH(D132),"")</f>
        <v/>
      </c>
      <c r="D132" s="164"/>
      <c r="E132" s="165"/>
      <c r="F132" s="166"/>
      <c r="G132" s="167"/>
      <c r="H132" s="167"/>
      <c r="I132" s="166"/>
      <c r="J132" s="165"/>
      <c r="K132" s="165"/>
      <c r="L132" s="165"/>
      <c r="M132" s="165"/>
      <c r="N132" s="166"/>
      <c r="O132" s="166"/>
    </row>
    <row r="133" spans="1:15" ht="20.100000000000001" customHeight="1" x14ac:dyDescent="0.2">
      <c r="A133" s="162">
        <v>131</v>
      </c>
      <c r="B133" s="163" t="str">
        <f t="shared" si="4"/>
        <v/>
      </c>
      <c r="C133" s="163" t="str">
        <f t="shared" si="5"/>
        <v/>
      </c>
      <c r="D133" s="164"/>
      <c r="E133" s="165"/>
      <c r="F133" s="166"/>
      <c r="G133" s="167"/>
      <c r="H133" s="167"/>
      <c r="I133" s="166"/>
      <c r="J133" s="165"/>
      <c r="K133" s="165"/>
      <c r="L133" s="165"/>
      <c r="M133" s="165"/>
      <c r="N133" s="166"/>
      <c r="O133" s="166"/>
    </row>
    <row r="134" spans="1:15" ht="20.100000000000001" customHeight="1" x14ac:dyDescent="0.2">
      <c r="A134" s="162">
        <v>132</v>
      </c>
      <c r="B134" s="163" t="str">
        <f t="shared" si="4"/>
        <v/>
      </c>
      <c r="C134" s="163" t="str">
        <f t="shared" si="5"/>
        <v/>
      </c>
      <c r="D134" s="164"/>
      <c r="E134" s="165"/>
      <c r="F134" s="166"/>
      <c r="G134" s="167"/>
      <c r="H134" s="167"/>
      <c r="I134" s="166"/>
      <c r="J134" s="165"/>
      <c r="K134" s="165"/>
      <c r="L134" s="165"/>
      <c r="M134" s="165"/>
      <c r="N134" s="166"/>
      <c r="O134" s="166"/>
    </row>
    <row r="135" spans="1:15" ht="20.100000000000001" customHeight="1" x14ac:dyDescent="0.2">
      <c r="A135" s="162">
        <v>133</v>
      </c>
      <c r="B135" s="163" t="str">
        <f t="shared" si="4"/>
        <v/>
      </c>
      <c r="C135" s="163" t="str">
        <f t="shared" si="5"/>
        <v/>
      </c>
      <c r="D135" s="164"/>
      <c r="E135" s="165"/>
      <c r="F135" s="166"/>
      <c r="G135" s="167"/>
      <c r="H135" s="167"/>
      <c r="I135" s="166"/>
      <c r="J135" s="165"/>
      <c r="K135" s="165"/>
      <c r="L135" s="165"/>
      <c r="M135" s="165"/>
      <c r="N135" s="166"/>
      <c r="O135" s="166"/>
    </row>
    <row r="136" spans="1:15" ht="20.100000000000001" customHeight="1" x14ac:dyDescent="0.2">
      <c r="A136" s="162">
        <v>134</v>
      </c>
      <c r="B136" s="163" t="str">
        <f t="shared" si="4"/>
        <v/>
      </c>
      <c r="C136" s="163" t="str">
        <f t="shared" si="5"/>
        <v/>
      </c>
      <c r="D136" s="164"/>
      <c r="E136" s="165"/>
      <c r="F136" s="166"/>
      <c r="G136" s="167"/>
      <c r="H136" s="167"/>
      <c r="I136" s="166"/>
      <c r="J136" s="165"/>
      <c r="K136" s="165"/>
      <c r="L136" s="165"/>
      <c r="M136" s="165"/>
      <c r="N136" s="166"/>
      <c r="O136" s="166"/>
    </row>
    <row r="137" spans="1:15" ht="20.100000000000001" customHeight="1" x14ac:dyDescent="0.2">
      <c r="A137" s="162">
        <v>135</v>
      </c>
      <c r="B137" s="163" t="str">
        <f t="shared" si="4"/>
        <v/>
      </c>
      <c r="C137" s="163" t="str">
        <f t="shared" si="5"/>
        <v/>
      </c>
      <c r="D137" s="164"/>
      <c r="E137" s="165"/>
      <c r="F137" s="166"/>
      <c r="G137" s="167"/>
      <c r="H137" s="167"/>
      <c r="I137" s="166"/>
      <c r="J137" s="165"/>
      <c r="K137" s="165"/>
      <c r="L137" s="165"/>
      <c r="M137" s="165"/>
      <c r="N137" s="166"/>
      <c r="O137" s="166"/>
    </row>
    <row r="138" spans="1:15" ht="20.100000000000001" customHeight="1" x14ac:dyDescent="0.2">
      <c r="A138" s="162">
        <v>136</v>
      </c>
      <c r="B138" s="163" t="str">
        <f t="shared" si="4"/>
        <v/>
      </c>
      <c r="C138" s="163" t="str">
        <f t="shared" si="5"/>
        <v/>
      </c>
      <c r="D138" s="164"/>
      <c r="E138" s="165"/>
      <c r="F138" s="166"/>
      <c r="G138" s="167"/>
      <c r="H138" s="167"/>
      <c r="I138" s="166"/>
      <c r="J138" s="165"/>
      <c r="K138" s="165"/>
      <c r="L138" s="165"/>
      <c r="M138" s="165"/>
      <c r="N138" s="166"/>
      <c r="O138" s="166"/>
    </row>
    <row r="139" spans="1:15" ht="20.100000000000001" customHeight="1" x14ac:dyDescent="0.2">
      <c r="A139" s="162">
        <v>137</v>
      </c>
      <c r="B139" s="163" t="str">
        <f t="shared" si="4"/>
        <v/>
      </c>
      <c r="C139" s="163" t="str">
        <f t="shared" si="5"/>
        <v/>
      </c>
      <c r="D139" s="164"/>
      <c r="E139" s="165"/>
      <c r="F139" s="166"/>
      <c r="G139" s="167"/>
      <c r="H139" s="167"/>
      <c r="I139" s="166"/>
      <c r="J139" s="165"/>
      <c r="K139" s="165"/>
      <c r="L139" s="165"/>
      <c r="M139" s="165"/>
      <c r="N139" s="166"/>
      <c r="O139" s="166"/>
    </row>
    <row r="140" spans="1:15" ht="20.100000000000001" customHeight="1" x14ac:dyDescent="0.2">
      <c r="A140" s="162">
        <v>138</v>
      </c>
      <c r="B140" s="163" t="str">
        <f t="shared" si="4"/>
        <v/>
      </c>
      <c r="C140" s="163" t="str">
        <f t="shared" si="5"/>
        <v/>
      </c>
      <c r="D140" s="164"/>
      <c r="E140" s="165"/>
      <c r="F140" s="166"/>
      <c r="G140" s="167"/>
      <c r="H140" s="167"/>
      <c r="I140" s="166"/>
      <c r="J140" s="165"/>
      <c r="K140" s="165"/>
      <c r="L140" s="165"/>
      <c r="M140" s="165"/>
      <c r="N140" s="166"/>
      <c r="O140" s="166"/>
    </row>
    <row r="141" spans="1:15" ht="20.100000000000001" customHeight="1" x14ac:dyDescent="0.2">
      <c r="A141" s="162">
        <v>139</v>
      </c>
      <c r="B141" s="163" t="str">
        <f t="shared" si="4"/>
        <v/>
      </c>
      <c r="C141" s="163" t="str">
        <f t="shared" si="5"/>
        <v/>
      </c>
      <c r="D141" s="164"/>
      <c r="E141" s="165"/>
      <c r="F141" s="166"/>
      <c r="G141" s="167"/>
      <c r="H141" s="167"/>
      <c r="I141" s="166"/>
      <c r="J141" s="165"/>
      <c r="K141" s="165"/>
      <c r="L141" s="165"/>
      <c r="M141" s="165"/>
      <c r="N141" s="166"/>
      <c r="O141" s="166"/>
    </row>
    <row r="142" spans="1:15" ht="20.100000000000001" customHeight="1" x14ac:dyDescent="0.2">
      <c r="A142" s="162">
        <v>140</v>
      </c>
      <c r="B142" s="163" t="str">
        <f t="shared" si="4"/>
        <v/>
      </c>
      <c r="C142" s="163" t="str">
        <f t="shared" si="5"/>
        <v/>
      </c>
      <c r="D142" s="164"/>
      <c r="E142" s="165"/>
      <c r="F142" s="166"/>
      <c r="G142" s="167"/>
      <c r="H142" s="167"/>
      <c r="I142" s="166"/>
      <c r="J142" s="165"/>
      <c r="K142" s="165"/>
      <c r="L142" s="165"/>
      <c r="M142" s="165"/>
      <c r="N142" s="166"/>
      <c r="O142" s="166"/>
    </row>
    <row r="143" spans="1:15" ht="20.100000000000001" customHeight="1" x14ac:dyDescent="0.2">
      <c r="A143" s="162">
        <v>141</v>
      </c>
      <c r="B143" s="163" t="str">
        <f t="shared" si="4"/>
        <v/>
      </c>
      <c r="C143" s="163" t="str">
        <f t="shared" si="5"/>
        <v/>
      </c>
      <c r="D143" s="164"/>
      <c r="E143" s="165"/>
      <c r="F143" s="166"/>
      <c r="G143" s="167"/>
      <c r="H143" s="167"/>
      <c r="I143" s="166"/>
      <c r="J143" s="165"/>
      <c r="K143" s="165"/>
      <c r="L143" s="165"/>
      <c r="M143" s="165"/>
      <c r="N143" s="166"/>
      <c r="O143" s="166"/>
    </row>
    <row r="144" spans="1:15" ht="20.100000000000001" customHeight="1" x14ac:dyDescent="0.2">
      <c r="A144" s="162">
        <v>142</v>
      </c>
      <c r="B144" s="163" t="str">
        <f t="shared" si="4"/>
        <v/>
      </c>
      <c r="C144" s="163" t="str">
        <f t="shared" si="5"/>
        <v/>
      </c>
      <c r="D144" s="164"/>
      <c r="E144" s="165"/>
      <c r="F144" s="166"/>
      <c r="G144" s="167"/>
      <c r="H144" s="167"/>
      <c r="I144" s="166"/>
      <c r="J144" s="165"/>
      <c r="K144" s="165"/>
      <c r="L144" s="165"/>
      <c r="M144" s="165"/>
      <c r="N144" s="166"/>
      <c r="O144" s="166"/>
    </row>
    <row r="145" spans="1:15" ht="20.100000000000001" customHeight="1" x14ac:dyDescent="0.2">
      <c r="A145" s="162">
        <v>143</v>
      </c>
      <c r="B145" s="163" t="str">
        <f t="shared" si="4"/>
        <v/>
      </c>
      <c r="C145" s="163" t="str">
        <f t="shared" si="5"/>
        <v/>
      </c>
      <c r="D145" s="164"/>
      <c r="E145" s="165"/>
      <c r="F145" s="166"/>
      <c r="G145" s="167"/>
      <c r="H145" s="167"/>
      <c r="I145" s="166"/>
      <c r="J145" s="165"/>
      <c r="K145" s="165"/>
      <c r="L145" s="165"/>
      <c r="M145" s="165"/>
      <c r="N145" s="166"/>
      <c r="O145" s="166"/>
    </row>
    <row r="146" spans="1:15" ht="20.100000000000001" customHeight="1" x14ac:dyDescent="0.2">
      <c r="A146" s="162">
        <v>144</v>
      </c>
      <c r="B146" s="163" t="str">
        <f t="shared" si="4"/>
        <v/>
      </c>
      <c r="C146" s="163" t="str">
        <f t="shared" si="5"/>
        <v/>
      </c>
      <c r="D146" s="164"/>
      <c r="E146" s="165"/>
      <c r="F146" s="166"/>
      <c r="G146" s="167"/>
      <c r="H146" s="167"/>
      <c r="I146" s="166"/>
      <c r="J146" s="165"/>
      <c r="K146" s="165"/>
      <c r="L146" s="165"/>
      <c r="M146" s="165"/>
      <c r="N146" s="166"/>
      <c r="O146" s="166"/>
    </row>
    <row r="147" spans="1:15" ht="20.100000000000001" customHeight="1" x14ac:dyDescent="0.2">
      <c r="A147" s="162">
        <v>145</v>
      </c>
      <c r="B147" s="163" t="str">
        <f t="shared" si="4"/>
        <v/>
      </c>
      <c r="C147" s="163" t="str">
        <f t="shared" si="5"/>
        <v/>
      </c>
      <c r="D147" s="164"/>
      <c r="E147" s="165"/>
      <c r="F147" s="166"/>
      <c r="G147" s="167"/>
      <c r="H147" s="167"/>
      <c r="I147" s="166"/>
      <c r="J147" s="165"/>
      <c r="K147" s="165"/>
      <c r="L147" s="165"/>
      <c r="M147" s="165"/>
      <c r="N147" s="166"/>
      <c r="O147" s="166"/>
    </row>
    <row r="148" spans="1:15" ht="20.100000000000001" customHeight="1" x14ac:dyDescent="0.2">
      <c r="A148" s="162">
        <v>146</v>
      </c>
      <c r="B148" s="163" t="str">
        <f t="shared" si="4"/>
        <v/>
      </c>
      <c r="C148" s="163" t="str">
        <f t="shared" si="5"/>
        <v/>
      </c>
      <c r="D148" s="164"/>
      <c r="E148" s="165"/>
      <c r="F148" s="166"/>
      <c r="G148" s="167"/>
      <c r="H148" s="167"/>
      <c r="I148" s="166"/>
      <c r="J148" s="165"/>
      <c r="K148" s="165"/>
      <c r="L148" s="165"/>
      <c r="M148" s="165"/>
      <c r="N148" s="166"/>
      <c r="O148" s="166"/>
    </row>
    <row r="149" spans="1:15" ht="20.100000000000001" customHeight="1" x14ac:dyDescent="0.2">
      <c r="A149" s="162">
        <v>147</v>
      </c>
      <c r="B149" s="163" t="str">
        <f t="shared" si="4"/>
        <v/>
      </c>
      <c r="C149" s="163" t="str">
        <f t="shared" si="5"/>
        <v/>
      </c>
      <c r="D149" s="164"/>
      <c r="E149" s="165"/>
      <c r="F149" s="166"/>
      <c r="G149" s="167"/>
      <c r="H149" s="167"/>
      <c r="I149" s="166"/>
      <c r="J149" s="165"/>
      <c r="K149" s="165"/>
      <c r="L149" s="165"/>
      <c r="M149" s="165"/>
      <c r="N149" s="166"/>
      <c r="O149" s="166"/>
    </row>
    <row r="150" spans="1:15" ht="20.100000000000001" customHeight="1" x14ac:dyDescent="0.2">
      <c r="A150" s="162">
        <v>148</v>
      </c>
      <c r="B150" s="163" t="str">
        <f t="shared" si="4"/>
        <v/>
      </c>
      <c r="C150" s="163" t="str">
        <f t="shared" si="5"/>
        <v/>
      </c>
      <c r="D150" s="164"/>
      <c r="E150" s="165"/>
      <c r="F150" s="166"/>
      <c r="G150" s="167"/>
      <c r="H150" s="167"/>
      <c r="I150" s="166"/>
      <c r="J150" s="165"/>
      <c r="K150" s="165"/>
      <c r="L150" s="165"/>
      <c r="M150" s="165"/>
      <c r="N150" s="166"/>
      <c r="O150" s="166"/>
    </row>
    <row r="151" spans="1:15" ht="20.100000000000001" customHeight="1" x14ac:dyDescent="0.2">
      <c r="A151" s="162">
        <v>149</v>
      </c>
      <c r="B151" s="163" t="str">
        <f t="shared" si="4"/>
        <v/>
      </c>
      <c r="C151" s="163" t="str">
        <f t="shared" si="5"/>
        <v/>
      </c>
      <c r="D151" s="164"/>
      <c r="E151" s="165"/>
      <c r="F151" s="166"/>
      <c r="G151" s="167"/>
      <c r="H151" s="167"/>
      <c r="I151" s="166"/>
      <c r="J151" s="165"/>
      <c r="K151" s="165"/>
      <c r="L151" s="165"/>
      <c r="M151" s="165"/>
      <c r="N151" s="166"/>
      <c r="O151" s="166"/>
    </row>
    <row r="152" spans="1:15" ht="20.100000000000001" customHeight="1" x14ac:dyDescent="0.2">
      <c r="A152" s="162">
        <v>150</v>
      </c>
      <c r="B152" s="163" t="str">
        <f t="shared" si="4"/>
        <v/>
      </c>
      <c r="C152" s="163" t="str">
        <f t="shared" si="5"/>
        <v/>
      </c>
      <c r="D152" s="164"/>
      <c r="E152" s="165"/>
      <c r="F152" s="166"/>
      <c r="G152" s="167"/>
      <c r="H152" s="167"/>
      <c r="I152" s="166"/>
      <c r="J152" s="165"/>
      <c r="K152" s="165"/>
      <c r="L152" s="165"/>
      <c r="M152" s="165"/>
      <c r="N152" s="166"/>
      <c r="O152" s="166"/>
    </row>
    <row r="153" spans="1:15" ht="20.100000000000001" customHeight="1" x14ac:dyDescent="0.2">
      <c r="A153" s="162">
        <v>151</v>
      </c>
      <c r="B153" s="163" t="str">
        <f t="shared" si="4"/>
        <v/>
      </c>
      <c r="C153" s="163" t="str">
        <f t="shared" si="5"/>
        <v/>
      </c>
      <c r="D153" s="164"/>
      <c r="E153" s="165"/>
      <c r="F153" s="166"/>
      <c r="G153" s="167"/>
      <c r="H153" s="167"/>
      <c r="I153" s="166"/>
      <c r="J153" s="165"/>
      <c r="K153" s="165"/>
      <c r="L153" s="165"/>
      <c r="M153" s="165"/>
      <c r="N153" s="166"/>
      <c r="O153" s="166"/>
    </row>
    <row r="154" spans="1:15" ht="20.100000000000001" customHeight="1" x14ac:dyDescent="0.2">
      <c r="A154" s="162">
        <v>152</v>
      </c>
      <c r="B154" s="163" t="str">
        <f t="shared" si="4"/>
        <v/>
      </c>
      <c r="C154" s="163" t="str">
        <f t="shared" si="5"/>
        <v/>
      </c>
      <c r="D154" s="164"/>
      <c r="E154" s="165"/>
      <c r="F154" s="166"/>
      <c r="G154" s="167"/>
      <c r="H154" s="167"/>
      <c r="I154" s="166"/>
      <c r="J154" s="165"/>
      <c r="K154" s="165"/>
      <c r="L154" s="165"/>
      <c r="M154" s="165"/>
      <c r="N154" s="166"/>
      <c r="O154" s="166"/>
    </row>
    <row r="155" spans="1:15" ht="20.100000000000001" customHeight="1" x14ac:dyDescent="0.2">
      <c r="A155" s="162">
        <v>153</v>
      </c>
      <c r="B155" s="163" t="str">
        <f t="shared" si="4"/>
        <v/>
      </c>
      <c r="C155" s="163" t="str">
        <f t="shared" si="5"/>
        <v/>
      </c>
      <c r="D155" s="164"/>
      <c r="E155" s="165"/>
      <c r="F155" s="166"/>
      <c r="G155" s="167"/>
      <c r="H155" s="167"/>
      <c r="I155" s="166"/>
      <c r="J155" s="165"/>
      <c r="K155" s="165"/>
      <c r="L155" s="165"/>
      <c r="M155" s="165"/>
      <c r="N155" s="166"/>
      <c r="O155" s="166"/>
    </row>
    <row r="156" spans="1:15" ht="20.100000000000001" customHeight="1" x14ac:dyDescent="0.2">
      <c r="A156" s="162">
        <v>154</v>
      </c>
      <c r="B156" s="163" t="str">
        <f t="shared" si="4"/>
        <v/>
      </c>
      <c r="C156" s="163" t="str">
        <f t="shared" si="5"/>
        <v/>
      </c>
      <c r="D156" s="164"/>
      <c r="E156" s="165"/>
      <c r="F156" s="166"/>
      <c r="G156" s="167"/>
      <c r="H156" s="167"/>
      <c r="I156" s="166"/>
      <c r="J156" s="165"/>
      <c r="K156" s="165"/>
      <c r="L156" s="165"/>
      <c r="M156" s="165"/>
      <c r="N156" s="166"/>
      <c r="O156" s="166"/>
    </row>
    <row r="157" spans="1:15" ht="20.100000000000001" customHeight="1" x14ac:dyDescent="0.2">
      <c r="A157" s="162">
        <v>155</v>
      </c>
      <c r="B157" s="163" t="str">
        <f t="shared" si="4"/>
        <v/>
      </c>
      <c r="C157" s="163" t="str">
        <f t="shared" si="5"/>
        <v/>
      </c>
      <c r="D157" s="164"/>
      <c r="E157" s="165"/>
      <c r="F157" s="166"/>
      <c r="G157" s="167"/>
      <c r="H157" s="167"/>
      <c r="I157" s="166"/>
      <c r="J157" s="165"/>
      <c r="K157" s="165"/>
      <c r="L157" s="165"/>
      <c r="M157" s="165"/>
      <c r="N157" s="166"/>
      <c r="O157" s="166"/>
    </row>
    <row r="158" spans="1:15" ht="20.100000000000001" customHeight="1" x14ac:dyDescent="0.2">
      <c r="A158" s="162">
        <v>156</v>
      </c>
      <c r="B158" s="163" t="str">
        <f t="shared" si="4"/>
        <v/>
      </c>
      <c r="C158" s="163" t="str">
        <f t="shared" si="5"/>
        <v/>
      </c>
      <c r="D158" s="164"/>
      <c r="E158" s="165"/>
      <c r="F158" s="166"/>
      <c r="G158" s="167"/>
      <c r="H158" s="167"/>
      <c r="I158" s="166"/>
      <c r="J158" s="165"/>
      <c r="K158" s="165"/>
      <c r="L158" s="165"/>
      <c r="M158" s="165"/>
      <c r="N158" s="166"/>
      <c r="O158" s="166"/>
    </row>
    <row r="159" spans="1:15" ht="20.100000000000001" customHeight="1" x14ac:dyDescent="0.2">
      <c r="A159" s="162">
        <v>157</v>
      </c>
      <c r="B159" s="163" t="str">
        <f t="shared" si="4"/>
        <v/>
      </c>
      <c r="C159" s="163" t="str">
        <f t="shared" si="5"/>
        <v/>
      </c>
      <c r="D159" s="164"/>
      <c r="E159" s="165"/>
      <c r="F159" s="166"/>
      <c r="G159" s="167"/>
      <c r="H159" s="167"/>
      <c r="I159" s="166"/>
      <c r="J159" s="165"/>
      <c r="K159" s="165"/>
      <c r="L159" s="165"/>
      <c r="M159" s="165"/>
      <c r="N159" s="166"/>
      <c r="O159" s="166"/>
    </row>
    <row r="160" spans="1:15" ht="20.100000000000001" customHeight="1" x14ac:dyDescent="0.2">
      <c r="A160" s="162">
        <v>158</v>
      </c>
      <c r="B160" s="163" t="str">
        <f t="shared" si="4"/>
        <v/>
      </c>
      <c r="C160" s="163" t="str">
        <f t="shared" si="5"/>
        <v/>
      </c>
      <c r="D160" s="164"/>
      <c r="E160" s="165"/>
      <c r="F160" s="166"/>
      <c r="G160" s="167"/>
      <c r="H160" s="167"/>
      <c r="I160" s="166"/>
      <c r="J160" s="165"/>
      <c r="K160" s="165"/>
      <c r="L160" s="165"/>
      <c r="M160" s="165"/>
      <c r="N160" s="166"/>
      <c r="O160" s="166"/>
    </row>
    <row r="161" spans="1:15" ht="20.100000000000001" customHeight="1" x14ac:dyDescent="0.2">
      <c r="A161" s="162">
        <v>159</v>
      </c>
      <c r="B161" s="163" t="str">
        <f t="shared" si="4"/>
        <v/>
      </c>
      <c r="C161" s="163" t="str">
        <f t="shared" si="5"/>
        <v/>
      </c>
      <c r="D161" s="164"/>
      <c r="E161" s="165"/>
      <c r="F161" s="166"/>
      <c r="G161" s="167"/>
      <c r="H161" s="167"/>
      <c r="I161" s="166"/>
      <c r="J161" s="165"/>
      <c r="K161" s="165"/>
      <c r="L161" s="165"/>
      <c r="M161" s="165"/>
      <c r="N161" s="166"/>
      <c r="O161" s="166"/>
    </row>
    <row r="162" spans="1:15" ht="20.100000000000001" customHeight="1" x14ac:dyDescent="0.2">
      <c r="A162" s="162">
        <v>160</v>
      </c>
      <c r="B162" s="163" t="str">
        <f t="shared" si="4"/>
        <v/>
      </c>
      <c r="C162" s="163" t="str">
        <f t="shared" si="5"/>
        <v/>
      </c>
      <c r="D162" s="164"/>
      <c r="E162" s="165"/>
      <c r="F162" s="166"/>
      <c r="G162" s="167"/>
      <c r="H162" s="167"/>
      <c r="I162" s="166"/>
      <c r="J162" s="165"/>
      <c r="K162" s="165"/>
      <c r="L162" s="165"/>
      <c r="M162" s="165"/>
      <c r="N162" s="166"/>
      <c r="O162" s="166"/>
    </row>
    <row r="163" spans="1:15" ht="20.100000000000001" customHeight="1" x14ac:dyDescent="0.2">
      <c r="A163" s="162">
        <v>161</v>
      </c>
      <c r="B163" s="163" t="str">
        <f t="shared" si="4"/>
        <v/>
      </c>
      <c r="C163" s="163" t="str">
        <f t="shared" si="5"/>
        <v/>
      </c>
      <c r="D163" s="164"/>
      <c r="E163" s="165"/>
      <c r="F163" s="166"/>
      <c r="G163" s="167"/>
      <c r="H163" s="167"/>
      <c r="I163" s="166"/>
      <c r="J163" s="165"/>
      <c r="K163" s="165"/>
      <c r="L163" s="165"/>
      <c r="M163" s="165"/>
      <c r="N163" s="166"/>
      <c r="O163" s="166"/>
    </row>
    <row r="164" spans="1:15" ht="20.100000000000001" customHeight="1" x14ac:dyDescent="0.2">
      <c r="A164" s="162">
        <v>162</v>
      </c>
      <c r="B164" s="163" t="str">
        <f t="shared" si="4"/>
        <v/>
      </c>
      <c r="C164" s="163" t="str">
        <f t="shared" si="5"/>
        <v/>
      </c>
      <c r="D164" s="164"/>
      <c r="E164" s="165"/>
      <c r="F164" s="166"/>
      <c r="G164" s="167"/>
      <c r="H164" s="167"/>
      <c r="I164" s="166"/>
      <c r="J164" s="165"/>
      <c r="K164" s="165"/>
      <c r="L164" s="165"/>
      <c r="M164" s="165"/>
      <c r="N164" s="166"/>
      <c r="O164" s="166"/>
    </row>
    <row r="165" spans="1:15" ht="20.100000000000001" customHeight="1" x14ac:dyDescent="0.2">
      <c r="A165" s="162">
        <v>163</v>
      </c>
      <c r="B165" s="163" t="str">
        <f t="shared" si="4"/>
        <v/>
      </c>
      <c r="C165" s="163" t="str">
        <f t="shared" si="5"/>
        <v/>
      </c>
      <c r="D165" s="164"/>
      <c r="E165" s="165"/>
      <c r="F165" s="166"/>
      <c r="G165" s="167"/>
      <c r="H165" s="167"/>
      <c r="I165" s="166"/>
      <c r="J165" s="165"/>
      <c r="K165" s="165"/>
      <c r="L165" s="165"/>
      <c r="M165" s="165"/>
      <c r="N165" s="166"/>
      <c r="O165" s="166"/>
    </row>
    <row r="166" spans="1:15" ht="20.100000000000001" customHeight="1" x14ac:dyDescent="0.2">
      <c r="A166" s="162">
        <v>164</v>
      </c>
      <c r="B166" s="163" t="str">
        <f t="shared" si="4"/>
        <v/>
      </c>
      <c r="C166" s="163" t="str">
        <f t="shared" si="5"/>
        <v/>
      </c>
      <c r="D166" s="164"/>
      <c r="E166" s="165"/>
      <c r="F166" s="166"/>
      <c r="G166" s="167"/>
      <c r="H166" s="167"/>
      <c r="I166" s="166"/>
      <c r="J166" s="165"/>
      <c r="K166" s="165"/>
      <c r="L166" s="165"/>
      <c r="M166" s="165"/>
      <c r="N166" s="166"/>
      <c r="O166" s="166"/>
    </row>
    <row r="167" spans="1:15" ht="20.100000000000001" customHeight="1" x14ac:dyDescent="0.2">
      <c r="A167" s="162">
        <v>165</v>
      </c>
      <c r="B167" s="163" t="str">
        <f t="shared" si="4"/>
        <v/>
      </c>
      <c r="C167" s="163" t="str">
        <f t="shared" si="5"/>
        <v/>
      </c>
      <c r="D167" s="164"/>
      <c r="E167" s="165"/>
      <c r="F167" s="166"/>
      <c r="G167" s="167"/>
      <c r="H167" s="167"/>
      <c r="I167" s="166"/>
      <c r="J167" s="165"/>
      <c r="K167" s="165"/>
      <c r="L167" s="165"/>
      <c r="M167" s="165"/>
      <c r="N167" s="166"/>
      <c r="O167" s="166"/>
    </row>
    <row r="168" spans="1:15" ht="20.100000000000001" customHeight="1" x14ac:dyDescent="0.2">
      <c r="A168" s="162">
        <v>166</v>
      </c>
      <c r="B168" s="163" t="str">
        <f t="shared" si="4"/>
        <v/>
      </c>
      <c r="C168" s="163" t="str">
        <f t="shared" si="5"/>
        <v/>
      </c>
      <c r="D168" s="164"/>
      <c r="E168" s="165"/>
      <c r="F168" s="166"/>
      <c r="G168" s="167"/>
      <c r="H168" s="167"/>
      <c r="I168" s="166"/>
      <c r="J168" s="165"/>
      <c r="K168" s="165"/>
      <c r="L168" s="165"/>
      <c r="M168" s="165"/>
      <c r="N168" s="166"/>
      <c r="O168" s="166"/>
    </row>
    <row r="169" spans="1:15" ht="20.100000000000001" customHeight="1" x14ac:dyDescent="0.2">
      <c r="A169" s="162">
        <v>167</v>
      </c>
      <c r="B169" s="163" t="str">
        <f t="shared" si="4"/>
        <v/>
      </c>
      <c r="C169" s="163" t="str">
        <f t="shared" si="5"/>
        <v/>
      </c>
      <c r="D169" s="164"/>
      <c r="E169" s="165"/>
      <c r="F169" s="166"/>
      <c r="G169" s="167"/>
      <c r="H169" s="167"/>
      <c r="I169" s="166"/>
      <c r="J169" s="165"/>
      <c r="K169" s="165"/>
      <c r="L169" s="165"/>
      <c r="M169" s="165"/>
      <c r="N169" s="166"/>
      <c r="O169" s="166"/>
    </row>
    <row r="170" spans="1:15" ht="20.100000000000001" customHeight="1" x14ac:dyDescent="0.2">
      <c r="A170" s="162">
        <v>168</v>
      </c>
      <c r="B170" s="163" t="str">
        <f t="shared" si="4"/>
        <v/>
      </c>
      <c r="C170" s="163" t="str">
        <f t="shared" si="5"/>
        <v/>
      </c>
      <c r="D170" s="164"/>
      <c r="E170" s="165"/>
      <c r="F170" s="166"/>
      <c r="G170" s="167"/>
      <c r="H170" s="167"/>
      <c r="I170" s="166"/>
      <c r="J170" s="165"/>
      <c r="K170" s="165"/>
      <c r="L170" s="165"/>
      <c r="M170" s="165"/>
      <c r="N170" s="166"/>
      <c r="O170" s="166"/>
    </row>
    <row r="171" spans="1:15" ht="20.100000000000001" customHeight="1" x14ac:dyDescent="0.2">
      <c r="A171" s="162">
        <v>169</v>
      </c>
      <c r="B171" s="163" t="str">
        <f t="shared" si="4"/>
        <v/>
      </c>
      <c r="C171" s="163" t="str">
        <f t="shared" si="5"/>
        <v/>
      </c>
      <c r="D171" s="164"/>
      <c r="E171" s="165"/>
      <c r="F171" s="166"/>
      <c r="G171" s="167"/>
      <c r="H171" s="167"/>
      <c r="I171" s="166"/>
      <c r="J171" s="165"/>
      <c r="K171" s="165"/>
      <c r="L171" s="165"/>
      <c r="M171" s="165"/>
      <c r="N171" s="166"/>
      <c r="O171" s="166"/>
    </row>
    <row r="172" spans="1:15" ht="20.100000000000001" customHeight="1" x14ac:dyDescent="0.2">
      <c r="A172" s="162">
        <v>170</v>
      </c>
      <c r="B172" s="163" t="str">
        <f t="shared" si="4"/>
        <v/>
      </c>
      <c r="C172" s="163" t="str">
        <f t="shared" si="5"/>
        <v/>
      </c>
      <c r="D172" s="164"/>
      <c r="E172" s="165"/>
      <c r="F172" s="166"/>
      <c r="G172" s="167"/>
      <c r="H172" s="167"/>
      <c r="I172" s="166"/>
      <c r="J172" s="165"/>
      <c r="K172" s="165"/>
      <c r="L172" s="165"/>
      <c r="M172" s="165"/>
      <c r="N172" s="166"/>
      <c r="O172" s="166"/>
    </row>
    <row r="173" spans="1:15" ht="20.100000000000001" customHeight="1" x14ac:dyDescent="0.2">
      <c r="A173" s="162">
        <v>171</v>
      </c>
      <c r="B173" s="163" t="str">
        <f t="shared" si="4"/>
        <v/>
      </c>
      <c r="C173" s="163" t="str">
        <f t="shared" si="5"/>
        <v/>
      </c>
      <c r="D173" s="164"/>
      <c r="E173" s="165"/>
      <c r="F173" s="166"/>
      <c r="G173" s="167"/>
      <c r="H173" s="167"/>
      <c r="I173" s="166"/>
      <c r="J173" s="165"/>
      <c r="K173" s="165"/>
      <c r="L173" s="165"/>
      <c r="M173" s="165"/>
      <c r="N173" s="166"/>
      <c r="O173" s="166"/>
    </row>
    <row r="174" spans="1:15" ht="20.100000000000001" customHeight="1" x14ac:dyDescent="0.2">
      <c r="A174" s="162">
        <v>172</v>
      </c>
      <c r="B174" s="163" t="str">
        <f t="shared" si="4"/>
        <v/>
      </c>
      <c r="C174" s="163" t="str">
        <f t="shared" si="5"/>
        <v/>
      </c>
      <c r="D174" s="164"/>
      <c r="E174" s="165"/>
      <c r="F174" s="166"/>
      <c r="G174" s="167"/>
      <c r="H174" s="167"/>
      <c r="I174" s="166"/>
      <c r="J174" s="165"/>
      <c r="K174" s="165"/>
      <c r="L174" s="165"/>
      <c r="M174" s="165"/>
      <c r="N174" s="166"/>
      <c r="O174" s="166"/>
    </row>
    <row r="175" spans="1:15" ht="20.100000000000001" customHeight="1" x14ac:dyDescent="0.2">
      <c r="A175" s="162">
        <v>173</v>
      </c>
      <c r="B175" s="163" t="str">
        <f t="shared" si="4"/>
        <v/>
      </c>
      <c r="C175" s="163" t="str">
        <f t="shared" si="5"/>
        <v/>
      </c>
      <c r="D175" s="164"/>
      <c r="E175" s="165"/>
      <c r="F175" s="166"/>
      <c r="G175" s="167"/>
      <c r="H175" s="167"/>
      <c r="I175" s="166"/>
      <c r="J175" s="165"/>
      <c r="K175" s="165"/>
      <c r="L175" s="165"/>
      <c r="M175" s="165"/>
      <c r="N175" s="166"/>
      <c r="O175" s="166"/>
    </row>
    <row r="176" spans="1:15" ht="20.100000000000001" customHeight="1" x14ac:dyDescent="0.2">
      <c r="A176" s="162">
        <v>174</v>
      </c>
      <c r="B176" s="163" t="str">
        <f t="shared" si="4"/>
        <v/>
      </c>
      <c r="C176" s="163" t="str">
        <f t="shared" si="5"/>
        <v/>
      </c>
      <c r="D176" s="164"/>
      <c r="E176" s="165"/>
      <c r="F176" s="166"/>
      <c r="G176" s="167"/>
      <c r="H176" s="167"/>
      <c r="I176" s="166"/>
      <c r="J176" s="165"/>
      <c r="K176" s="165"/>
      <c r="L176" s="165"/>
      <c r="M176" s="165"/>
      <c r="N176" s="166"/>
      <c r="O176" s="166"/>
    </row>
    <row r="177" spans="1:15" ht="20.100000000000001" customHeight="1" x14ac:dyDescent="0.2">
      <c r="A177" s="162">
        <v>175</v>
      </c>
      <c r="B177" s="163" t="str">
        <f t="shared" si="4"/>
        <v/>
      </c>
      <c r="C177" s="163" t="str">
        <f t="shared" si="5"/>
        <v/>
      </c>
      <c r="D177" s="164"/>
      <c r="E177" s="165"/>
      <c r="F177" s="166"/>
      <c r="G177" s="167"/>
      <c r="H177" s="167"/>
      <c r="I177" s="166"/>
      <c r="J177" s="165"/>
      <c r="K177" s="165"/>
      <c r="L177" s="165"/>
      <c r="M177" s="165"/>
      <c r="N177" s="166"/>
      <c r="O177" s="166"/>
    </row>
    <row r="178" spans="1:15" ht="20.100000000000001" customHeight="1" x14ac:dyDescent="0.2">
      <c r="A178" s="162">
        <v>176</v>
      </c>
      <c r="B178" s="163" t="str">
        <f t="shared" si="4"/>
        <v/>
      </c>
      <c r="C178" s="163" t="str">
        <f t="shared" si="5"/>
        <v/>
      </c>
      <c r="D178" s="164"/>
      <c r="E178" s="165"/>
      <c r="F178" s="166"/>
      <c r="G178" s="167"/>
      <c r="H178" s="167"/>
      <c r="I178" s="166"/>
      <c r="J178" s="165"/>
      <c r="K178" s="165"/>
      <c r="L178" s="165"/>
      <c r="M178" s="165"/>
      <c r="N178" s="166"/>
      <c r="O178" s="166"/>
    </row>
    <row r="179" spans="1:15" ht="20.100000000000001" customHeight="1" x14ac:dyDescent="0.2">
      <c r="A179" s="162">
        <v>177</v>
      </c>
      <c r="B179" s="163" t="str">
        <f t="shared" si="4"/>
        <v/>
      </c>
      <c r="C179" s="163" t="str">
        <f t="shared" si="5"/>
        <v/>
      </c>
      <c r="D179" s="164"/>
      <c r="E179" s="165"/>
      <c r="F179" s="166"/>
      <c r="G179" s="167"/>
      <c r="H179" s="167"/>
      <c r="I179" s="166"/>
      <c r="J179" s="165"/>
      <c r="K179" s="165"/>
      <c r="L179" s="165"/>
      <c r="M179" s="165"/>
      <c r="N179" s="166"/>
      <c r="O179" s="166"/>
    </row>
    <row r="180" spans="1:15" ht="20.100000000000001" customHeight="1" x14ac:dyDescent="0.2">
      <c r="A180" s="162">
        <v>178</v>
      </c>
      <c r="B180" s="163" t="str">
        <f t="shared" si="4"/>
        <v/>
      </c>
      <c r="C180" s="163" t="str">
        <f t="shared" si="5"/>
        <v/>
      </c>
      <c r="D180" s="164"/>
      <c r="E180" s="165"/>
      <c r="F180" s="166"/>
      <c r="G180" s="167"/>
      <c r="H180" s="167"/>
      <c r="I180" s="166"/>
      <c r="J180" s="165"/>
      <c r="K180" s="165"/>
      <c r="L180" s="165"/>
      <c r="M180" s="165"/>
      <c r="N180" s="166"/>
      <c r="O180" s="166"/>
    </row>
    <row r="181" spans="1:15" ht="20.100000000000001" customHeight="1" x14ac:dyDescent="0.2">
      <c r="A181" s="162">
        <v>179</v>
      </c>
      <c r="B181" s="163" t="str">
        <f t="shared" si="4"/>
        <v/>
      </c>
      <c r="C181" s="163" t="str">
        <f t="shared" si="5"/>
        <v/>
      </c>
      <c r="D181" s="164"/>
      <c r="E181" s="165"/>
      <c r="F181" s="166"/>
      <c r="G181" s="167"/>
      <c r="H181" s="167"/>
      <c r="I181" s="166"/>
      <c r="J181" s="165"/>
      <c r="K181" s="165"/>
      <c r="L181" s="165"/>
      <c r="M181" s="165"/>
      <c r="N181" s="166"/>
      <c r="O181" s="166"/>
    </row>
    <row r="182" spans="1:15" ht="20.100000000000001" customHeight="1" x14ac:dyDescent="0.2">
      <c r="A182" s="162">
        <v>180</v>
      </c>
      <c r="B182" s="163" t="str">
        <f t="shared" si="4"/>
        <v/>
      </c>
      <c r="C182" s="163" t="str">
        <f t="shared" si="5"/>
        <v/>
      </c>
      <c r="D182" s="164"/>
      <c r="E182" s="165"/>
      <c r="F182" s="166"/>
      <c r="G182" s="167"/>
      <c r="H182" s="167"/>
      <c r="I182" s="166"/>
      <c r="J182" s="165"/>
      <c r="K182" s="165"/>
      <c r="L182" s="165"/>
      <c r="M182" s="165"/>
      <c r="N182" s="166"/>
      <c r="O182" s="166"/>
    </row>
    <row r="183" spans="1:15" ht="20.100000000000001" customHeight="1" x14ac:dyDescent="0.2">
      <c r="A183" s="162">
        <v>181</v>
      </c>
      <c r="B183" s="163" t="str">
        <f t="shared" si="4"/>
        <v/>
      </c>
      <c r="C183" s="163" t="str">
        <f t="shared" si="5"/>
        <v/>
      </c>
      <c r="D183" s="164"/>
      <c r="E183" s="165"/>
      <c r="F183" s="166"/>
      <c r="G183" s="167"/>
      <c r="H183" s="167"/>
      <c r="I183" s="166"/>
      <c r="J183" s="165"/>
      <c r="K183" s="165"/>
      <c r="L183" s="165"/>
      <c r="M183" s="165"/>
      <c r="N183" s="166"/>
      <c r="O183" s="166"/>
    </row>
    <row r="184" spans="1:15" ht="20.100000000000001" customHeight="1" x14ac:dyDescent="0.2">
      <c r="A184" s="162">
        <v>182</v>
      </c>
      <c r="B184" s="163" t="str">
        <f t="shared" si="4"/>
        <v/>
      </c>
      <c r="C184" s="163" t="str">
        <f t="shared" si="5"/>
        <v/>
      </c>
      <c r="D184" s="164"/>
      <c r="E184" s="165"/>
      <c r="F184" s="166"/>
      <c r="G184" s="167"/>
      <c r="H184" s="167"/>
      <c r="I184" s="166"/>
      <c r="J184" s="165"/>
      <c r="K184" s="165"/>
      <c r="L184" s="165"/>
      <c r="M184" s="165"/>
      <c r="N184" s="166"/>
      <c r="O184" s="166"/>
    </row>
    <row r="185" spans="1:15" ht="20.100000000000001" customHeight="1" x14ac:dyDescent="0.2">
      <c r="A185" s="162">
        <v>183</v>
      </c>
      <c r="B185" s="163" t="str">
        <f t="shared" si="4"/>
        <v/>
      </c>
      <c r="C185" s="163" t="str">
        <f t="shared" si="5"/>
        <v/>
      </c>
      <c r="D185" s="164"/>
      <c r="E185" s="165"/>
      <c r="F185" s="166"/>
      <c r="G185" s="167"/>
      <c r="H185" s="167"/>
      <c r="I185" s="166"/>
      <c r="J185" s="165"/>
      <c r="K185" s="165"/>
      <c r="L185" s="165"/>
      <c r="M185" s="165"/>
      <c r="N185" s="166"/>
      <c r="O185" s="166"/>
    </row>
    <row r="186" spans="1:15" ht="20.100000000000001" customHeight="1" x14ac:dyDescent="0.2">
      <c r="A186" s="162">
        <v>184</v>
      </c>
      <c r="B186" s="163" t="str">
        <f t="shared" si="4"/>
        <v/>
      </c>
      <c r="C186" s="163" t="str">
        <f t="shared" si="5"/>
        <v/>
      </c>
      <c r="D186" s="164"/>
      <c r="E186" s="165"/>
      <c r="F186" s="166"/>
      <c r="G186" s="167"/>
      <c r="H186" s="167"/>
      <c r="I186" s="166"/>
      <c r="J186" s="165"/>
      <c r="K186" s="165"/>
      <c r="L186" s="165"/>
      <c r="M186" s="165"/>
      <c r="N186" s="166"/>
      <c r="O186" s="166"/>
    </row>
    <row r="187" spans="1:15" ht="20.100000000000001" customHeight="1" x14ac:dyDescent="0.2">
      <c r="A187" s="162">
        <v>185</v>
      </c>
      <c r="B187" s="163" t="str">
        <f t="shared" si="4"/>
        <v/>
      </c>
      <c r="C187" s="163" t="str">
        <f t="shared" si="5"/>
        <v/>
      </c>
      <c r="D187" s="164"/>
      <c r="E187" s="165"/>
      <c r="F187" s="166"/>
      <c r="G187" s="167"/>
      <c r="H187" s="167"/>
      <c r="I187" s="166"/>
      <c r="J187" s="165"/>
      <c r="K187" s="165"/>
      <c r="L187" s="165"/>
      <c r="M187" s="165"/>
      <c r="N187" s="166"/>
      <c r="O187" s="166"/>
    </row>
    <row r="188" spans="1:15" ht="20.100000000000001" customHeight="1" x14ac:dyDescent="0.2">
      <c r="A188" s="162">
        <v>186</v>
      </c>
      <c r="B188" s="163" t="str">
        <f t="shared" si="4"/>
        <v/>
      </c>
      <c r="C188" s="163" t="str">
        <f t="shared" si="5"/>
        <v/>
      </c>
      <c r="D188" s="164"/>
      <c r="E188" s="165"/>
      <c r="F188" s="166"/>
      <c r="G188" s="167"/>
      <c r="H188" s="167"/>
      <c r="I188" s="166"/>
      <c r="J188" s="165"/>
      <c r="K188" s="165"/>
      <c r="L188" s="165"/>
      <c r="M188" s="165"/>
      <c r="N188" s="166"/>
      <c r="O188" s="166"/>
    </row>
    <row r="189" spans="1:15" ht="20.100000000000001" customHeight="1" x14ac:dyDescent="0.2">
      <c r="A189" s="162">
        <v>187</v>
      </c>
      <c r="B189" s="163" t="str">
        <f t="shared" si="4"/>
        <v/>
      </c>
      <c r="C189" s="163" t="str">
        <f t="shared" si="5"/>
        <v/>
      </c>
      <c r="D189" s="164"/>
      <c r="E189" s="165"/>
      <c r="F189" s="166"/>
      <c r="G189" s="167"/>
      <c r="H189" s="167"/>
      <c r="I189" s="166"/>
      <c r="J189" s="165"/>
      <c r="K189" s="165"/>
      <c r="L189" s="165"/>
      <c r="M189" s="165"/>
      <c r="N189" s="166"/>
      <c r="O189" s="166"/>
    </row>
    <row r="190" spans="1:15" ht="20.100000000000001" customHeight="1" x14ac:dyDescent="0.2">
      <c r="A190" s="162">
        <v>188</v>
      </c>
      <c r="B190" s="163" t="str">
        <f t="shared" si="4"/>
        <v/>
      </c>
      <c r="C190" s="163" t="str">
        <f t="shared" si="5"/>
        <v/>
      </c>
      <c r="D190" s="164"/>
      <c r="E190" s="165"/>
      <c r="F190" s="166"/>
      <c r="G190" s="167"/>
      <c r="H190" s="167"/>
      <c r="I190" s="166"/>
      <c r="J190" s="165"/>
      <c r="K190" s="165"/>
      <c r="L190" s="165"/>
      <c r="M190" s="165"/>
      <c r="N190" s="166"/>
      <c r="O190" s="166"/>
    </row>
    <row r="191" spans="1:15" ht="20.100000000000001" customHeight="1" x14ac:dyDescent="0.2">
      <c r="A191" s="162">
        <v>189</v>
      </c>
      <c r="B191" s="163" t="str">
        <f t="shared" si="4"/>
        <v/>
      </c>
      <c r="C191" s="163" t="str">
        <f t="shared" si="5"/>
        <v/>
      </c>
      <c r="D191" s="164"/>
      <c r="E191" s="165"/>
      <c r="F191" s="166"/>
      <c r="G191" s="167"/>
      <c r="H191" s="167"/>
      <c r="I191" s="166"/>
      <c r="J191" s="165"/>
      <c r="K191" s="165"/>
      <c r="L191" s="165"/>
      <c r="M191" s="165"/>
      <c r="N191" s="166"/>
      <c r="O191" s="166"/>
    </row>
    <row r="192" spans="1:15" ht="20.100000000000001" customHeight="1" x14ac:dyDescent="0.2">
      <c r="A192" s="162">
        <v>190</v>
      </c>
      <c r="B192" s="163" t="str">
        <f t="shared" si="4"/>
        <v/>
      </c>
      <c r="C192" s="163" t="str">
        <f t="shared" si="5"/>
        <v/>
      </c>
      <c r="D192" s="164"/>
      <c r="E192" s="165"/>
      <c r="F192" s="166"/>
      <c r="G192" s="167"/>
      <c r="H192" s="167"/>
      <c r="I192" s="166"/>
      <c r="J192" s="165"/>
      <c r="K192" s="165"/>
      <c r="L192" s="165"/>
      <c r="M192" s="165"/>
      <c r="N192" s="166"/>
      <c r="O192" s="166"/>
    </row>
    <row r="193" spans="1:15" ht="20.100000000000001" customHeight="1" x14ac:dyDescent="0.2">
      <c r="A193" s="162">
        <v>191</v>
      </c>
      <c r="B193" s="163" t="str">
        <f t="shared" si="4"/>
        <v/>
      </c>
      <c r="C193" s="163" t="str">
        <f t="shared" si="5"/>
        <v/>
      </c>
      <c r="D193" s="164"/>
      <c r="E193" s="165"/>
      <c r="F193" s="166"/>
      <c r="G193" s="167"/>
      <c r="H193" s="167"/>
      <c r="I193" s="166"/>
      <c r="J193" s="165"/>
      <c r="K193" s="165"/>
      <c r="L193" s="165"/>
      <c r="M193" s="165"/>
      <c r="N193" s="166"/>
      <c r="O193" s="166"/>
    </row>
    <row r="194" spans="1:15" ht="20.100000000000001" customHeight="1" x14ac:dyDescent="0.2">
      <c r="A194" s="162">
        <v>192</v>
      </c>
      <c r="B194" s="163" t="str">
        <f t="shared" si="4"/>
        <v/>
      </c>
      <c r="C194" s="163" t="str">
        <f t="shared" si="5"/>
        <v/>
      </c>
      <c r="D194" s="164"/>
      <c r="E194" s="165"/>
      <c r="F194" s="166"/>
      <c r="G194" s="167"/>
      <c r="H194" s="167"/>
      <c r="I194" s="166"/>
      <c r="J194" s="165"/>
      <c r="K194" s="165"/>
      <c r="L194" s="165"/>
      <c r="M194" s="165"/>
      <c r="N194" s="166"/>
      <c r="O194" s="166"/>
    </row>
    <row r="195" spans="1:15" ht="20.100000000000001" customHeight="1" x14ac:dyDescent="0.2">
      <c r="A195" s="162">
        <v>193</v>
      </c>
      <c r="B195" s="163" t="str">
        <f t="shared" si="4"/>
        <v/>
      </c>
      <c r="C195" s="163" t="str">
        <f t="shared" si="5"/>
        <v/>
      </c>
      <c r="D195" s="164"/>
      <c r="E195" s="165"/>
      <c r="F195" s="166"/>
      <c r="G195" s="167"/>
      <c r="H195" s="167"/>
      <c r="I195" s="166"/>
      <c r="J195" s="165"/>
      <c r="K195" s="165"/>
      <c r="L195" s="165"/>
      <c r="M195" s="165"/>
      <c r="N195" s="166"/>
      <c r="O195" s="166"/>
    </row>
    <row r="196" spans="1:15" ht="20.100000000000001" customHeight="1" x14ac:dyDescent="0.2">
      <c r="A196" s="162">
        <v>194</v>
      </c>
      <c r="B196" s="163" t="str">
        <f t="shared" ref="B196:B259" si="6">IF(D196&lt;&gt;"",YEAR(D196),"")</f>
        <v/>
      </c>
      <c r="C196" s="163" t="str">
        <f t="shared" ref="C196:C259" si="7">IF(D196&lt;&gt;"",MONTH(D196),"")</f>
        <v/>
      </c>
      <c r="D196" s="164"/>
      <c r="E196" s="165"/>
      <c r="F196" s="166"/>
      <c r="G196" s="167"/>
      <c r="H196" s="167"/>
      <c r="I196" s="166"/>
      <c r="J196" s="165"/>
      <c r="K196" s="165"/>
      <c r="L196" s="165"/>
      <c r="M196" s="165"/>
      <c r="N196" s="166"/>
      <c r="O196" s="166"/>
    </row>
    <row r="197" spans="1:15" ht="20.100000000000001" customHeight="1" x14ac:dyDescent="0.2">
      <c r="A197" s="162">
        <v>195</v>
      </c>
      <c r="B197" s="163" t="str">
        <f t="shared" si="6"/>
        <v/>
      </c>
      <c r="C197" s="163" t="str">
        <f t="shared" si="7"/>
        <v/>
      </c>
      <c r="D197" s="164"/>
      <c r="E197" s="165"/>
      <c r="F197" s="166"/>
      <c r="G197" s="167"/>
      <c r="H197" s="167"/>
      <c r="I197" s="166"/>
      <c r="J197" s="165"/>
      <c r="K197" s="165"/>
      <c r="L197" s="165"/>
      <c r="M197" s="165"/>
      <c r="N197" s="166"/>
      <c r="O197" s="166"/>
    </row>
    <row r="198" spans="1:15" ht="20.100000000000001" customHeight="1" x14ac:dyDescent="0.2">
      <c r="A198" s="162">
        <v>196</v>
      </c>
      <c r="B198" s="163" t="str">
        <f t="shared" si="6"/>
        <v/>
      </c>
      <c r="C198" s="163" t="str">
        <f t="shared" si="7"/>
        <v/>
      </c>
      <c r="D198" s="164"/>
      <c r="E198" s="165"/>
      <c r="F198" s="166"/>
      <c r="G198" s="167"/>
      <c r="H198" s="167"/>
      <c r="I198" s="166"/>
      <c r="J198" s="165"/>
      <c r="K198" s="165"/>
      <c r="L198" s="165"/>
      <c r="M198" s="165"/>
      <c r="N198" s="166"/>
      <c r="O198" s="166"/>
    </row>
    <row r="199" spans="1:15" ht="20.100000000000001" customHeight="1" x14ac:dyDescent="0.2">
      <c r="A199" s="162">
        <v>197</v>
      </c>
      <c r="B199" s="163" t="str">
        <f t="shared" si="6"/>
        <v/>
      </c>
      <c r="C199" s="163" t="str">
        <f t="shared" si="7"/>
        <v/>
      </c>
      <c r="D199" s="164"/>
      <c r="E199" s="165"/>
      <c r="F199" s="166"/>
      <c r="G199" s="167"/>
      <c r="H199" s="167"/>
      <c r="I199" s="166"/>
      <c r="J199" s="165"/>
      <c r="K199" s="165"/>
      <c r="L199" s="165"/>
      <c r="M199" s="165"/>
      <c r="N199" s="166"/>
      <c r="O199" s="166"/>
    </row>
    <row r="200" spans="1:15" ht="20.100000000000001" customHeight="1" x14ac:dyDescent="0.2">
      <c r="A200" s="162">
        <v>198</v>
      </c>
      <c r="B200" s="163" t="str">
        <f t="shared" si="6"/>
        <v/>
      </c>
      <c r="C200" s="163" t="str">
        <f t="shared" si="7"/>
        <v/>
      </c>
      <c r="D200" s="164"/>
      <c r="E200" s="165"/>
      <c r="F200" s="166"/>
      <c r="G200" s="167"/>
      <c r="H200" s="167"/>
      <c r="I200" s="166"/>
      <c r="J200" s="165"/>
      <c r="K200" s="165"/>
      <c r="L200" s="165"/>
      <c r="M200" s="165"/>
      <c r="N200" s="166"/>
      <c r="O200" s="166"/>
    </row>
    <row r="201" spans="1:15" ht="20.100000000000001" customHeight="1" x14ac:dyDescent="0.2">
      <c r="A201" s="162">
        <v>199</v>
      </c>
      <c r="B201" s="163" t="str">
        <f t="shared" si="6"/>
        <v/>
      </c>
      <c r="C201" s="163" t="str">
        <f t="shared" si="7"/>
        <v/>
      </c>
      <c r="D201" s="164"/>
      <c r="E201" s="165"/>
      <c r="F201" s="166"/>
      <c r="G201" s="167"/>
      <c r="H201" s="167"/>
      <c r="I201" s="166"/>
      <c r="J201" s="165"/>
      <c r="K201" s="165"/>
      <c r="L201" s="165"/>
      <c r="M201" s="165"/>
      <c r="N201" s="166"/>
      <c r="O201" s="166"/>
    </row>
    <row r="202" spans="1:15" ht="20.100000000000001" customHeight="1" x14ac:dyDescent="0.2">
      <c r="A202" s="162">
        <v>200</v>
      </c>
      <c r="B202" s="163" t="str">
        <f t="shared" si="6"/>
        <v/>
      </c>
      <c r="C202" s="163" t="str">
        <f t="shared" si="7"/>
        <v/>
      </c>
      <c r="D202" s="164"/>
      <c r="E202" s="165"/>
      <c r="F202" s="166"/>
      <c r="G202" s="167"/>
      <c r="H202" s="167"/>
      <c r="I202" s="166"/>
      <c r="J202" s="165"/>
      <c r="K202" s="165"/>
      <c r="L202" s="165"/>
      <c r="M202" s="165"/>
      <c r="N202" s="166"/>
      <c r="O202" s="166"/>
    </row>
    <row r="203" spans="1:15" ht="20.100000000000001" customHeight="1" x14ac:dyDescent="0.2">
      <c r="A203" s="162">
        <v>201</v>
      </c>
      <c r="B203" s="163" t="str">
        <f t="shared" si="6"/>
        <v/>
      </c>
      <c r="C203" s="163" t="str">
        <f t="shared" si="7"/>
        <v/>
      </c>
      <c r="D203" s="164"/>
      <c r="E203" s="165"/>
      <c r="F203" s="166"/>
      <c r="G203" s="167"/>
      <c r="H203" s="167"/>
      <c r="I203" s="166"/>
      <c r="J203" s="165"/>
      <c r="K203" s="165"/>
      <c r="L203" s="165"/>
      <c r="M203" s="165"/>
      <c r="N203" s="166"/>
      <c r="O203" s="166"/>
    </row>
    <row r="204" spans="1:15" ht="20.100000000000001" customHeight="1" x14ac:dyDescent="0.2">
      <c r="A204" s="162">
        <v>202</v>
      </c>
      <c r="B204" s="163" t="str">
        <f t="shared" si="6"/>
        <v/>
      </c>
      <c r="C204" s="163" t="str">
        <f t="shared" si="7"/>
        <v/>
      </c>
      <c r="D204" s="164"/>
      <c r="E204" s="165"/>
      <c r="F204" s="166"/>
      <c r="G204" s="167"/>
      <c r="H204" s="167"/>
      <c r="I204" s="166"/>
      <c r="J204" s="165"/>
      <c r="K204" s="165"/>
      <c r="L204" s="165"/>
      <c r="M204" s="165"/>
      <c r="N204" s="166"/>
      <c r="O204" s="166"/>
    </row>
    <row r="205" spans="1:15" ht="20.100000000000001" customHeight="1" x14ac:dyDescent="0.2">
      <c r="A205" s="162">
        <v>203</v>
      </c>
      <c r="B205" s="163" t="str">
        <f t="shared" si="6"/>
        <v/>
      </c>
      <c r="C205" s="163" t="str">
        <f t="shared" si="7"/>
        <v/>
      </c>
      <c r="D205" s="164"/>
      <c r="E205" s="165"/>
      <c r="F205" s="166"/>
      <c r="G205" s="167"/>
      <c r="H205" s="167"/>
      <c r="I205" s="166"/>
      <c r="J205" s="165"/>
      <c r="K205" s="165"/>
      <c r="L205" s="165"/>
      <c r="M205" s="165"/>
      <c r="N205" s="166"/>
      <c r="O205" s="166"/>
    </row>
    <row r="206" spans="1:15" ht="20.100000000000001" customHeight="1" x14ac:dyDescent="0.2">
      <c r="A206" s="162">
        <v>204</v>
      </c>
      <c r="B206" s="163" t="str">
        <f t="shared" si="6"/>
        <v/>
      </c>
      <c r="C206" s="163" t="str">
        <f t="shared" si="7"/>
        <v/>
      </c>
      <c r="D206" s="164"/>
      <c r="E206" s="165"/>
      <c r="F206" s="166"/>
      <c r="G206" s="167"/>
      <c r="H206" s="167"/>
      <c r="I206" s="166"/>
      <c r="J206" s="165"/>
      <c r="K206" s="165"/>
      <c r="L206" s="165"/>
      <c r="M206" s="165"/>
      <c r="N206" s="166"/>
      <c r="O206" s="166"/>
    </row>
    <row r="207" spans="1:15" ht="20.100000000000001" customHeight="1" x14ac:dyDescent="0.2">
      <c r="A207" s="162">
        <v>205</v>
      </c>
      <c r="B207" s="163" t="str">
        <f t="shared" si="6"/>
        <v/>
      </c>
      <c r="C207" s="163" t="str">
        <f t="shared" si="7"/>
        <v/>
      </c>
      <c r="D207" s="164"/>
      <c r="E207" s="165"/>
      <c r="F207" s="166"/>
      <c r="G207" s="167"/>
      <c r="H207" s="167"/>
      <c r="I207" s="166"/>
      <c r="J207" s="165"/>
      <c r="K207" s="165"/>
      <c r="L207" s="165"/>
      <c r="M207" s="165"/>
      <c r="N207" s="166"/>
      <c r="O207" s="166"/>
    </row>
    <row r="208" spans="1:15" ht="20.100000000000001" customHeight="1" x14ac:dyDescent="0.2">
      <c r="A208" s="162">
        <v>206</v>
      </c>
      <c r="B208" s="163" t="str">
        <f t="shared" si="6"/>
        <v/>
      </c>
      <c r="C208" s="163" t="str">
        <f t="shared" si="7"/>
        <v/>
      </c>
      <c r="D208" s="164"/>
      <c r="E208" s="165"/>
      <c r="F208" s="166"/>
      <c r="G208" s="167"/>
      <c r="H208" s="167"/>
      <c r="I208" s="166"/>
      <c r="J208" s="165"/>
      <c r="K208" s="165"/>
      <c r="L208" s="165"/>
      <c r="M208" s="165"/>
      <c r="N208" s="166"/>
      <c r="O208" s="166"/>
    </row>
    <row r="209" spans="1:15" ht="20.100000000000001" customHeight="1" x14ac:dyDescent="0.2">
      <c r="A209" s="162">
        <v>207</v>
      </c>
      <c r="B209" s="163" t="str">
        <f t="shared" si="6"/>
        <v/>
      </c>
      <c r="C209" s="163" t="str">
        <f t="shared" si="7"/>
        <v/>
      </c>
      <c r="D209" s="164"/>
      <c r="E209" s="165"/>
      <c r="F209" s="166"/>
      <c r="G209" s="167"/>
      <c r="H209" s="167"/>
      <c r="I209" s="166"/>
      <c r="J209" s="165"/>
      <c r="K209" s="165"/>
      <c r="L209" s="165"/>
      <c r="M209" s="165"/>
      <c r="N209" s="166"/>
      <c r="O209" s="166"/>
    </row>
    <row r="210" spans="1:15" ht="20.100000000000001" customHeight="1" x14ac:dyDescent="0.2">
      <c r="A210" s="162">
        <v>208</v>
      </c>
      <c r="B210" s="163" t="str">
        <f t="shared" si="6"/>
        <v/>
      </c>
      <c r="C210" s="163" t="str">
        <f t="shared" si="7"/>
        <v/>
      </c>
      <c r="D210" s="164"/>
      <c r="E210" s="165"/>
      <c r="F210" s="166"/>
      <c r="G210" s="167"/>
      <c r="H210" s="167"/>
      <c r="I210" s="166"/>
      <c r="J210" s="165"/>
      <c r="K210" s="165"/>
      <c r="L210" s="165"/>
      <c r="M210" s="165"/>
      <c r="N210" s="166"/>
      <c r="O210" s="166"/>
    </row>
    <row r="211" spans="1:15" ht="20.100000000000001" customHeight="1" x14ac:dyDescent="0.2">
      <c r="A211" s="162">
        <v>209</v>
      </c>
      <c r="B211" s="163" t="str">
        <f t="shared" si="6"/>
        <v/>
      </c>
      <c r="C211" s="163" t="str">
        <f t="shared" si="7"/>
        <v/>
      </c>
      <c r="D211" s="164"/>
      <c r="E211" s="165"/>
      <c r="F211" s="166"/>
      <c r="G211" s="167"/>
      <c r="H211" s="167"/>
      <c r="I211" s="166"/>
      <c r="J211" s="165"/>
      <c r="K211" s="165"/>
      <c r="L211" s="165"/>
      <c r="M211" s="165"/>
      <c r="N211" s="166"/>
      <c r="O211" s="166"/>
    </row>
    <row r="212" spans="1:15" ht="20.100000000000001" customHeight="1" x14ac:dyDescent="0.2">
      <c r="A212" s="162">
        <v>210</v>
      </c>
      <c r="B212" s="163" t="str">
        <f t="shared" si="6"/>
        <v/>
      </c>
      <c r="C212" s="163" t="str">
        <f t="shared" si="7"/>
        <v/>
      </c>
      <c r="D212" s="164"/>
      <c r="E212" s="165"/>
      <c r="F212" s="166"/>
      <c r="G212" s="167"/>
      <c r="H212" s="167"/>
      <c r="I212" s="166"/>
      <c r="J212" s="165"/>
      <c r="K212" s="165"/>
      <c r="L212" s="165"/>
      <c r="M212" s="165"/>
      <c r="N212" s="166"/>
      <c r="O212" s="166"/>
    </row>
    <row r="213" spans="1:15" ht="20.100000000000001" customHeight="1" x14ac:dyDescent="0.2">
      <c r="A213" s="162">
        <v>211</v>
      </c>
      <c r="B213" s="163" t="str">
        <f t="shared" si="6"/>
        <v/>
      </c>
      <c r="C213" s="163" t="str">
        <f t="shared" si="7"/>
        <v/>
      </c>
      <c r="D213" s="164"/>
      <c r="E213" s="165"/>
      <c r="F213" s="166"/>
      <c r="G213" s="167"/>
      <c r="H213" s="167"/>
      <c r="I213" s="166"/>
      <c r="J213" s="165"/>
      <c r="K213" s="165"/>
      <c r="L213" s="165"/>
      <c r="M213" s="165"/>
      <c r="N213" s="166"/>
      <c r="O213" s="166"/>
    </row>
    <row r="214" spans="1:15" ht="20.100000000000001" customHeight="1" x14ac:dyDescent="0.2">
      <c r="A214" s="162">
        <v>212</v>
      </c>
      <c r="B214" s="163" t="str">
        <f t="shared" si="6"/>
        <v/>
      </c>
      <c r="C214" s="163" t="str">
        <f t="shared" si="7"/>
        <v/>
      </c>
      <c r="D214" s="164"/>
      <c r="E214" s="165"/>
      <c r="F214" s="166"/>
      <c r="G214" s="167"/>
      <c r="H214" s="167"/>
      <c r="I214" s="166"/>
      <c r="J214" s="165"/>
      <c r="K214" s="165"/>
      <c r="L214" s="165"/>
      <c r="M214" s="165"/>
      <c r="N214" s="166"/>
      <c r="O214" s="166"/>
    </row>
    <row r="215" spans="1:15" ht="20.100000000000001" customHeight="1" x14ac:dyDescent="0.2">
      <c r="A215" s="162">
        <v>213</v>
      </c>
      <c r="B215" s="163" t="str">
        <f t="shared" si="6"/>
        <v/>
      </c>
      <c r="C215" s="163" t="str">
        <f t="shared" si="7"/>
        <v/>
      </c>
      <c r="D215" s="164"/>
      <c r="E215" s="165"/>
      <c r="F215" s="166"/>
      <c r="G215" s="167"/>
      <c r="H215" s="167"/>
      <c r="I215" s="166"/>
      <c r="J215" s="165"/>
      <c r="K215" s="165"/>
      <c r="L215" s="165"/>
      <c r="M215" s="165"/>
      <c r="N215" s="166"/>
      <c r="O215" s="166"/>
    </row>
    <row r="216" spans="1:15" ht="20.100000000000001" customHeight="1" x14ac:dyDescent="0.2">
      <c r="A216" s="162">
        <v>214</v>
      </c>
      <c r="B216" s="163" t="str">
        <f t="shared" si="6"/>
        <v/>
      </c>
      <c r="C216" s="163" t="str">
        <f t="shared" si="7"/>
        <v/>
      </c>
      <c r="D216" s="164"/>
      <c r="E216" s="165"/>
      <c r="F216" s="166"/>
      <c r="G216" s="167"/>
      <c r="H216" s="167"/>
      <c r="I216" s="166"/>
      <c r="J216" s="165"/>
      <c r="K216" s="165"/>
      <c r="L216" s="165"/>
      <c r="M216" s="165"/>
      <c r="N216" s="166"/>
      <c r="O216" s="166"/>
    </row>
    <row r="217" spans="1:15" ht="20.100000000000001" customHeight="1" x14ac:dyDescent="0.2">
      <c r="A217" s="162">
        <v>215</v>
      </c>
      <c r="B217" s="163" t="str">
        <f t="shared" si="6"/>
        <v/>
      </c>
      <c r="C217" s="163" t="str">
        <f t="shared" si="7"/>
        <v/>
      </c>
      <c r="D217" s="164"/>
      <c r="E217" s="165"/>
      <c r="F217" s="166"/>
      <c r="G217" s="167"/>
      <c r="H217" s="167"/>
      <c r="I217" s="166"/>
      <c r="J217" s="165"/>
      <c r="K217" s="165"/>
      <c r="L217" s="165"/>
      <c r="M217" s="165"/>
      <c r="N217" s="166"/>
      <c r="O217" s="166"/>
    </row>
    <row r="218" spans="1:15" ht="20.100000000000001" customHeight="1" x14ac:dyDescent="0.2">
      <c r="A218" s="162">
        <v>216</v>
      </c>
      <c r="B218" s="163" t="str">
        <f t="shared" si="6"/>
        <v/>
      </c>
      <c r="C218" s="163" t="str">
        <f t="shared" si="7"/>
        <v/>
      </c>
      <c r="D218" s="164"/>
      <c r="E218" s="165"/>
      <c r="F218" s="166"/>
      <c r="G218" s="167"/>
      <c r="H218" s="167"/>
      <c r="I218" s="166"/>
      <c r="J218" s="165"/>
      <c r="K218" s="165"/>
      <c r="L218" s="165"/>
      <c r="M218" s="165"/>
      <c r="N218" s="166"/>
      <c r="O218" s="166"/>
    </row>
    <row r="219" spans="1:15" ht="20.100000000000001" customHeight="1" x14ac:dyDescent="0.2">
      <c r="A219" s="162">
        <v>217</v>
      </c>
      <c r="B219" s="163" t="str">
        <f t="shared" si="6"/>
        <v/>
      </c>
      <c r="C219" s="163" t="str">
        <f t="shared" si="7"/>
        <v/>
      </c>
      <c r="D219" s="164"/>
      <c r="E219" s="165"/>
      <c r="F219" s="166"/>
      <c r="G219" s="167"/>
      <c r="H219" s="167"/>
      <c r="I219" s="166"/>
      <c r="J219" s="165"/>
      <c r="K219" s="165"/>
      <c r="L219" s="165"/>
      <c r="M219" s="165"/>
      <c r="N219" s="166"/>
      <c r="O219" s="166"/>
    </row>
    <row r="220" spans="1:15" ht="20.100000000000001" customHeight="1" x14ac:dyDescent="0.2">
      <c r="A220" s="162">
        <v>218</v>
      </c>
      <c r="B220" s="163" t="str">
        <f t="shared" si="6"/>
        <v/>
      </c>
      <c r="C220" s="163" t="str">
        <f t="shared" si="7"/>
        <v/>
      </c>
      <c r="D220" s="164"/>
      <c r="E220" s="165"/>
      <c r="F220" s="166"/>
      <c r="G220" s="167"/>
      <c r="H220" s="167"/>
      <c r="I220" s="166"/>
      <c r="J220" s="165"/>
      <c r="K220" s="165"/>
      <c r="L220" s="165"/>
      <c r="M220" s="165"/>
      <c r="N220" s="166"/>
      <c r="O220" s="166"/>
    </row>
    <row r="221" spans="1:15" ht="20.100000000000001" customHeight="1" x14ac:dyDescent="0.2">
      <c r="A221" s="162">
        <v>219</v>
      </c>
      <c r="B221" s="163" t="str">
        <f t="shared" si="6"/>
        <v/>
      </c>
      <c r="C221" s="163" t="str">
        <f t="shared" si="7"/>
        <v/>
      </c>
      <c r="D221" s="164"/>
      <c r="E221" s="165"/>
      <c r="F221" s="166"/>
      <c r="G221" s="167"/>
      <c r="H221" s="167"/>
      <c r="I221" s="166"/>
      <c r="J221" s="165"/>
      <c r="K221" s="165"/>
      <c r="L221" s="165"/>
      <c r="M221" s="165"/>
      <c r="N221" s="166"/>
      <c r="O221" s="166"/>
    </row>
    <row r="222" spans="1:15" ht="20.100000000000001" customHeight="1" x14ac:dyDescent="0.2">
      <c r="A222" s="162">
        <v>220</v>
      </c>
      <c r="B222" s="163" t="str">
        <f t="shared" si="6"/>
        <v/>
      </c>
      <c r="C222" s="163" t="str">
        <f t="shared" si="7"/>
        <v/>
      </c>
      <c r="D222" s="164"/>
      <c r="E222" s="165"/>
      <c r="F222" s="166"/>
      <c r="G222" s="167"/>
      <c r="H222" s="167"/>
      <c r="I222" s="166"/>
      <c r="J222" s="165"/>
      <c r="K222" s="165"/>
      <c r="L222" s="165"/>
      <c r="M222" s="165"/>
      <c r="N222" s="166"/>
      <c r="O222" s="166"/>
    </row>
    <row r="223" spans="1:15" ht="20.100000000000001" customHeight="1" x14ac:dyDescent="0.2">
      <c r="A223" s="162">
        <v>221</v>
      </c>
      <c r="B223" s="163" t="str">
        <f t="shared" si="6"/>
        <v/>
      </c>
      <c r="C223" s="163" t="str">
        <f t="shared" si="7"/>
        <v/>
      </c>
      <c r="D223" s="164"/>
      <c r="E223" s="165"/>
      <c r="F223" s="166"/>
      <c r="G223" s="167"/>
      <c r="H223" s="167"/>
      <c r="I223" s="166"/>
      <c r="J223" s="165"/>
      <c r="K223" s="165"/>
      <c r="L223" s="165"/>
      <c r="M223" s="165"/>
      <c r="N223" s="166"/>
      <c r="O223" s="166"/>
    </row>
    <row r="224" spans="1:15" ht="20.100000000000001" customHeight="1" x14ac:dyDescent="0.2">
      <c r="A224" s="162">
        <v>222</v>
      </c>
      <c r="B224" s="163" t="str">
        <f t="shared" si="6"/>
        <v/>
      </c>
      <c r="C224" s="163" t="str">
        <f t="shared" si="7"/>
        <v/>
      </c>
      <c r="D224" s="164"/>
      <c r="E224" s="165"/>
      <c r="F224" s="166"/>
      <c r="G224" s="167"/>
      <c r="H224" s="167"/>
      <c r="I224" s="166"/>
      <c r="J224" s="165"/>
      <c r="K224" s="165"/>
      <c r="L224" s="165"/>
      <c r="M224" s="165"/>
      <c r="N224" s="166"/>
      <c r="O224" s="166"/>
    </row>
    <row r="225" spans="1:15" ht="20.100000000000001" customHeight="1" x14ac:dyDescent="0.2">
      <c r="A225" s="162">
        <v>223</v>
      </c>
      <c r="B225" s="163" t="str">
        <f t="shared" si="6"/>
        <v/>
      </c>
      <c r="C225" s="163" t="str">
        <f t="shared" si="7"/>
        <v/>
      </c>
      <c r="D225" s="164"/>
      <c r="E225" s="165"/>
      <c r="F225" s="166"/>
      <c r="G225" s="167"/>
      <c r="H225" s="167"/>
      <c r="I225" s="166"/>
      <c r="J225" s="165"/>
      <c r="K225" s="165"/>
      <c r="L225" s="165"/>
      <c r="M225" s="165"/>
      <c r="N225" s="166"/>
      <c r="O225" s="166"/>
    </row>
    <row r="226" spans="1:15" ht="20.100000000000001" customHeight="1" x14ac:dyDescent="0.2">
      <c r="A226" s="162">
        <v>224</v>
      </c>
      <c r="B226" s="163" t="str">
        <f t="shared" si="6"/>
        <v/>
      </c>
      <c r="C226" s="163" t="str">
        <f t="shared" si="7"/>
        <v/>
      </c>
      <c r="D226" s="164"/>
      <c r="E226" s="165"/>
      <c r="F226" s="166"/>
      <c r="G226" s="167"/>
      <c r="H226" s="167"/>
      <c r="I226" s="166"/>
      <c r="J226" s="165"/>
      <c r="K226" s="165"/>
      <c r="L226" s="165"/>
      <c r="M226" s="165"/>
      <c r="N226" s="166"/>
      <c r="O226" s="166"/>
    </row>
    <row r="227" spans="1:15" ht="20.100000000000001" customHeight="1" x14ac:dyDescent="0.2">
      <c r="A227" s="162">
        <v>225</v>
      </c>
      <c r="B227" s="163" t="str">
        <f t="shared" si="6"/>
        <v/>
      </c>
      <c r="C227" s="163" t="str">
        <f t="shared" si="7"/>
        <v/>
      </c>
      <c r="D227" s="164"/>
      <c r="E227" s="165"/>
      <c r="F227" s="166"/>
      <c r="G227" s="167"/>
      <c r="H227" s="167"/>
      <c r="I227" s="166"/>
      <c r="J227" s="165"/>
      <c r="K227" s="165"/>
      <c r="L227" s="165"/>
      <c r="M227" s="165"/>
      <c r="N227" s="166"/>
      <c r="O227" s="166"/>
    </row>
    <row r="228" spans="1:15" ht="20.100000000000001" customHeight="1" x14ac:dyDescent="0.2">
      <c r="A228" s="162">
        <v>226</v>
      </c>
      <c r="B228" s="163" t="str">
        <f t="shared" si="6"/>
        <v/>
      </c>
      <c r="C228" s="163" t="str">
        <f t="shared" si="7"/>
        <v/>
      </c>
      <c r="D228" s="164"/>
      <c r="E228" s="165"/>
      <c r="F228" s="166"/>
      <c r="G228" s="167"/>
      <c r="H228" s="167"/>
      <c r="I228" s="166"/>
      <c r="J228" s="165"/>
      <c r="K228" s="165"/>
      <c r="L228" s="165"/>
      <c r="M228" s="165"/>
      <c r="N228" s="166"/>
      <c r="O228" s="166"/>
    </row>
    <row r="229" spans="1:15" ht="20.100000000000001" customHeight="1" x14ac:dyDescent="0.2">
      <c r="A229" s="162">
        <v>227</v>
      </c>
      <c r="B229" s="163" t="str">
        <f t="shared" si="6"/>
        <v/>
      </c>
      <c r="C229" s="163" t="str">
        <f t="shared" si="7"/>
        <v/>
      </c>
      <c r="D229" s="164"/>
      <c r="E229" s="165"/>
      <c r="F229" s="166"/>
      <c r="G229" s="167"/>
      <c r="H229" s="167"/>
      <c r="I229" s="166"/>
      <c r="J229" s="165"/>
      <c r="K229" s="165"/>
      <c r="L229" s="165"/>
      <c r="M229" s="165"/>
      <c r="N229" s="166"/>
      <c r="O229" s="166"/>
    </row>
    <row r="230" spans="1:15" ht="20.100000000000001" customHeight="1" x14ac:dyDescent="0.2">
      <c r="A230" s="162">
        <v>228</v>
      </c>
      <c r="B230" s="163" t="str">
        <f t="shared" si="6"/>
        <v/>
      </c>
      <c r="C230" s="163" t="str">
        <f t="shared" si="7"/>
        <v/>
      </c>
      <c r="D230" s="164"/>
      <c r="E230" s="165"/>
      <c r="F230" s="166"/>
      <c r="G230" s="167"/>
      <c r="H230" s="167"/>
      <c r="I230" s="166"/>
      <c r="J230" s="165"/>
      <c r="K230" s="165"/>
      <c r="L230" s="165"/>
      <c r="M230" s="165"/>
      <c r="N230" s="166"/>
      <c r="O230" s="166"/>
    </row>
    <row r="231" spans="1:15" ht="20.100000000000001" customHeight="1" x14ac:dyDescent="0.2">
      <c r="A231" s="162">
        <v>229</v>
      </c>
      <c r="B231" s="163" t="str">
        <f t="shared" si="6"/>
        <v/>
      </c>
      <c r="C231" s="163" t="str">
        <f t="shared" si="7"/>
        <v/>
      </c>
      <c r="D231" s="164"/>
      <c r="E231" s="165"/>
      <c r="F231" s="166"/>
      <c r="G231" s="167"/>
      <c r="H231" s="167"/>
      <c r="I231" s="166"/>
      <c r="J231" s="165"/>
      <c r="K231" s="165"/>
      <c r="L231" s="165"/>
      <c r="M231" s="165"/>
      <c r="N231" s="166"/>
      <c r="O231" s="166"/>
    </row>
    <row r="232" spans="1:15" ht="20.100000000000001" customHeight="1" x14ac:dyDescent="0.2">
      <c r="A232" s="162">
        <v>230</v>
      </c>
      <c r="B232" s="163" t="str">
        <f t="shared" si="6"/>
        <v/>
      </c>
      <c r="C232" s="163" t="str">
        <f t="shared" si="7"/>
        <v/>
      </c>
      <c r="D232" s="164"/>
      <c r="E232" s="165"/>
      <c r="F232" s="166"/>
      <c r="G232" s="167"/>
      <c r="H232" s="167"/>
      <c r="I232" s="166"/>
      <c r="J232" s="165"/>
      <c r="K232" s="165"/>
      <c r="L232" s="165"/>
      <c r="M232" s="165"/>
      <c r="N232" s="166"/>
      <c r="O232" s="166"/>
    </row>
    <row r="233" spans="1:15" ht="20.100000000000001" customHeight="1" x14ac:dyDescent="0.2">
      <c r="A233" s="162">
        <v>231</v>
      </c>
      <c r="B233" s="163" t="str">
        <f t="shared" si="6"/>
        <v/>
      </c>
      <c r="C233" s="163" t="str">
        <f t="shared" si="7"/>
        <v/>
      </c>
      <c r="D233" s="164"/>
      <c r="E233" s="165"/>
      <c r="F233" s="166"/>
      <c r="G233" s="167"/>
      <c r="H233" s="167"/>
      <c r="I233" s="166"/>
      <c r="J233" s="165"/>
      <c r="K233" s="165"/>
      <c r="L233" s="165"/>
      <c r="M233" s="165"/>
      <c r="N233" s="166"/>
      <c r="O233" s="166"/>
    </row>
    <row r="234" spans="1:15" ht="20.100000000000001" customHeight="1" x14ac:dyDescent="0.2">
      <c r="A234" s="162">
        <v>232</v>
      </c>
      <c r="B234" s="163" t="str">
        <f t="shared" si="6"/>
        <v/>
      </c>
      <c r="C234" s="163" t="str">
        <f t="shared" si="7"/>
        <v/>
      </c>
      <c r="D234" s="164"/>
      <c r="E234" s="165"/>
      <c r="F234" s="166"/>
      <c r="G234" s="167"/>
      <c r="H234" s="167"/>
      <c r="I234" s="166"/>
      <c r="J234" s="165"/>
      <c r="K234" s="165"/>
      <c r="L234" s="165"/>
      <c r="M234" s="165"/>
      <c r="N234" s="166"/>
      <c r="O234" s="166"/>
    </row>
    <row r="235" spans="1:15" ht="20.100000000000001" customHeight="1" x14ac:dyDescent="0.2">
      <c r="A235" s="162">
        <v>233</v>
      </c>
      <c r="B235" s="163" t="str">
        <f t="shared" si="6"/>
        <v/>
      </c>
      <c r="C235" s="163" t="str">
        <f t="shared" si="7"/>
        <v/>
      </c>
      <c r="D235" s="164"/>
      <c r="E235" s="165"/>
      <c r="F235" s="166"/>
      <c r="G235" s="167"/>
      <c r="H235" s="167"/>
      <c r="I235" s="166"/>
      <c r="J235" s="165"/>
      <c r="K235" s="165"/>
      <c r="L235" s="165"/>
      <c r="M235" s="165"/>
      <c r="N235" s="166"/>
      <c r="O235" s="166"/>
    </row>
    <row r="236" spans="1:15" ht="20.100000000000001" customHeight="1" x14ac:dyDescent="0.2">
      <c r="A236" s="162">
        <v>234</v>
      </c>
      <c r="B236" s="163" t="str">
        <f t="shared" si="6"/>
        <v/>
      </c>
      <c r="C236" s="163" t="str">
        <f t="shared" si="7"/>
        <v/>
      </c>
      <c r="D236" s="164"/>
      <c r="E236" s="165"/>
      <c r="F236" s="166"/>
      <c r="G236" s="167"/>
      <c r="H236" s="167"/>
      <c r="I236" s="166"/>
      <c r="J236" s="165"/>
      <c r="K236" s="165"/>
      <c r="L236" s="165"/>
      <c r="M236" s="165"/>
      <c r="N236" s="166"/>
      <c r="O236" s="166"/>
    </row>
    <row r="237" spans="1:15" ht="20.100000000000001" customHeight="1" x14ac:dyDescent="0.2">
      <c r="A237" s="162">
        <v>235</v>
      </c>
      <c r="B237" s="163" t="str">
        <f t="shared" si="6"/>
        <v/>
      </c>
      <c r="C237" s="163" t="str">
        <f t="shared" si="7"/>
        <v/>
      </c>
      <c r="D237" s="164"/>
      <c r="E237" s="165"/>
      <c r="F237" s="166"/>
      <c r="G237" s="167"/>
      <c r="H237" s="167"/>
      <c r="I237" s="166"/>
      <c r="J237" s="165"/>
      <c r="K237" s="165"/>
      <c r="L237" s="165"/>
      <c r="M237" s="165"/>
      <c r="N237" s="166"/>
      <c r="O237" s="166"/>
    </row>
    <row r="238" spans="1:15" ht="20.100000000000001" customHeight="1" x14ac:dyDescent="0.2">
      <c r="A238" s="162">
        <v>236</v>
      </c>
      <c r="B238" s="163" t="str">
        <f t="shared" si="6"/>
        <v/>
      </c>
      <c r="C238" s="163" t="str">
        <f t="shared" si="7"/>
        <v/>
      </c>
      <c r="D238" s="164"/>
      <c r="E238" s="165"/>
      <c r="F238" s="166"/>
      <c r="G238" s="167"/>
      <c r="H238" s="167"/>
      <c r="I238" s="166"/>
      <c r="J238" s="165"/>
      <c r="K238" s="165"/>
      <c r="L238" s="165"/>
      <c r="M238" s="165"/>
      <c r="N238" s="166"/>
      <c r="O238" s="166"/>
    </row>
    <row r="239" spans="1:15" ht="20.100000000000001" customHeight="1" x14ac:dyDescent="0.2">
      <c r="A239" s="162">
        <v>237</v>
      </c>
      <c r="B239" s="163" t="str">
        <f t="shared" si="6"/>
        <v/>
      </c>
      <c r="C239" s="163" t="str">
        <f t="shared" si="7"/>
        <v/>
      </c>
      <c r="D239" s="164"/>
      <c r="E239" s="165"/>
      <c r="F239" s="166"/>
      <c r="G239" s="167"/>
      <c r="H239" s="167"/>
      <c r="I239" s="166"/>
      <c r="J239" s="165"/>
      <c r="K239" s="165"/>
      <c r="L239" s="165"/>
      <c r="M239" s="165"/>
      <c r="N239" s="166"/>
      <c r="O239" s="166"/>
    </row>
    <row r="240" spans="1:15" ht="20.100000000000001" customHeight="1" x14ac:dyDescent="0.2">
      <c r="A240" s="162">
        <v>238</v>
      </c>
      <c r="B240" s="163" t="str">
        <f t="shared" si="6"/>
        <v/>
      </c>
      <c r="C240" s="163" t="str">
        <f t="shared" si="7"/>
        <v/>
      </c>
      <c r="D240" s="164"/>
      <c r="E240" s="165"/>
      <c r="F240" s="166"/>
      <c r="G240" s="167"/>
      <c r="H240" s="167"/>
      <c r="I240" s="166"/>
      <c r="J240" s="165"/>
      <c r="K240" s="165"/>
      <c r="L240" s="165"/>
      <c r="M240" s="165"/>
      <c r="N240" s="166"/>
      <c r="O240" s="166"/>
    </row>
    <row r="241" spans="1:15" ht="20.100000000000001" customHeight="1" x14ac:dyDescent="0.2">
      <c r="A241" s="162">
        <v>239</v>
      </c>
      <c r="B241" s="163" t="str">
        <f t="shared" si="6"/>
        <v/>
      </c>
      <c r="C241" s="163" t="str">
        <f t="shared" si="7"/>
        <v/>
      </c>
      <c r="D241" s="164"/>
      <c r="E241" s="165"/>
      <c r="F241" s="166"/>
      <c r="G241" s="167"/>
      <c r="H241" s="167"/>
      <c r="I241" s="166"/>
      <c r="J241" s="165"/>
      <c r="K241" s="165"/>
      <c r="L241" s="165"/>
      <c r="M241" s="165"/>
      <c r="N241" s="166"/>
      <c r="O241" s="166"/>
    </row>
    <row r="242" spans="1:15" ht="20.100000000000001" customHeight="1" x14ac:dyDescent="0.2">
      <c r="A242" s="162">
        <v>240</v>
      </c>
      <c r="B242" s="163" t="str">
        <f t="shared" si="6"/>
        <v/>
      </c>
      <c r="C242" s="163" t="str">
        <f t="shared" si="7"/>
        <v/>
      </c>
      <c r="D242" s="164"/>
      <c r="E242" s="165"/>
      <c r="F242" s="166"/>
      <c r="G242" s="167"/>
      <c r="H242" s="167"/>
      <c r="I242" s="166"/>
      <c r="J242" s="165"/>
      <c r="K242" s="165"/>
      <c r="L242" s="165"/>
      <c r="M242" s="165"/>
      <c r="N242" s="166"/>
      <c r="O242" s="166"/>
    </row>
    <row r="243" spans="1:15" ht="20.100000000000001" customHeight="1" x14ac:dyDescent="0.2">
      <c r="A243" s="162">
        <v>241</v>
      </c>
      <c r="B243" s="163" t="str">
        <f t="shared" si="6"/>
        <v/>
      </c>
      <c r="C243" s="163" t="str">
        <f t="shared" si="7"/>
        <v/>
      </c>
      <c r="D243" s="164"/>
      <c r="E243" s="165"/>
      <c r="F243" s="166"/>
      <c r="G243" s="167"/>
      <c r="H243" s="167"/>
      <c r="I243" s="166"/>
      <c r="J243" s="165"/>
      <c r="K243" s="165"/>
      <c r="L243" s="165"/>
      <c r="M243" s="165"/>
      <c r="N243" s="166"/>
      <c r="O243" s="166"/>
    </row>
    <row r="244" spans="1:15" ht="20.100000000000001" customHeight="1" x14ac:dyDescent="0.2">
      <c r="A244" s="162">
        <v>242</v>
      </c>
      <c r="B244" s="163" t="str">
        <f t="shared" si="6"/>
        <v/>
      </c>
      <c r="C244" s="163" t="str">
        <f t="shared" si="7"/>
        <v/>
      </c>
      <c r="D244" s="164"/>
      <c r="E244" s="165"/>
      <c r="F244" s="166"/>
      <c r="G244" s="167"/>
      <c r="H244" s="167"/>
      <c r="I244" s="166"/>
      <c r="J244" s="165"/>
      <c r="K244" s="165"/>
      <c r="L244" s="165"/>
      <c r="M244" s="165"/>
      <c r="N244" s="166"/>
      <c r="O244" s="166"/>
    </row>
    <row r="245" spans="1:15" ht="20.100000000000001" customHeight="1" x14ac:dyDescent="0.2">
      <c r="A245" s="162">
        <v>243</v>
      </c>
      <c r="B245" s="163" t="str">
        <f t="shared" si="6"/>
        <v/>
      </c>
      <c r="C245" s="163" t="str">
        <f t="shared" si="7"/>
        <v/>
      </c>
      <c r="D245" s="164"/>
      <c r="E245" s="165"/>
      <c r="F245" s="166"/>
      <c r="G245" s="167"/>
      <c r="H245" s="167"/>
      <c r="I245" s="166"/>
      <c r="J245" s="165"/>
      <c r="K245" s="165"/>
      <c r="L245" s="165"/>
      <c r="M245" s="165"/>
      <c r="N245" s="166"/>
      <c r="O245" s="166"/>
    </row>
    <row r="246" spans="1:15" ht="20.100000000000001" customHeight="1" x14ac:dyDescent="0.2">
      <c r="A246" s="162">
        <v>244</v>
      </c>
      <c r="B246" s="163" t="str">
        <f t="shared" si="6"/>
        <v/>
      </c>
      <c r="C246" s="163" t="str">
        <f t="shared" si="7"/>
        <v/>
      </c>
      <c r="D246" s="164"/>
      <c r="E246" s="165"/>
      <c r="F246" s="166"/>
      <c r="G246" s="167"/>
      <c r="H246" s="167"/>
      <c r="I246" s="166"/>
      <c r="J246" s="165"/>
      <c r="K246" s="165"/>
      <c r="L246" s="165"/>
      <c r="M246" s="165"/>
      <c r="N246" s="166"/>
      <c r="O246" s="166"/>
    </row>
    <row r="247" spans="1:15" ht="20.100000000000001" customHeight="1" x14ac:dyDescent="0.2">
      <c r="A247" s="162">
        <v>245</v>
      </c>
      <c r="B247" s="163" t="str">
        <f t="shared" si="6"/>
        <v/>
      </c>
      <c r="C247" s="163" t="str">
        <f t="shared" si="7"/>
        <v/>
      </c>
      <c r="D247" s="164"/>
      <c r="E247" s="165"/>
      <c r="F247" s="166"/>
      <c r="G247" s="167"/>
      <c r="H247" s="167"/>
      <c r="I247" s="166"/>
      <c r="J247" s="165"/>
      <c r="K247" s="165"/>
      <c r="L247" s="165"/>
      <c r="M247" s="165"/>
      <c r="N247" s="166"/>
      <c r="O247" s="166"/>
    </row>
    <row r="248" spans="1:15" ht="20.100000000000001" customHeight="1" x14ac:dyDescent="0.2">
      <c r="A248" s="162">
        <v>246</v>
      </c>
      <c r="B248" s="163" t="str">
        <f t="shared" si="6"/>
        <v/>
      </c>
      <c r="C248" s="163" t="str">
        <f t="shared" si="7"/>
        <v/>
      </c>
      <c r="D248" s="164"/>
      <c r="E248" s="165"/>
      <c r="F248" s="166"/>
      <c r="G248" s="167"/>
      <c r="H248" s="167"/>
      <c r="I248" s="166"/>
      <c r="J248" s="165"/>
      <c r="K248" s="165"/>
      <c r="L248" s="165"/>
      <c r="M248" s="165"/>
      <c r="N248" s="166"/>
      <c r="O248" s="166"/>
    </row>
    <row r="249" spans="1:15" ht="20.100000000000001" customHeight="1" x14ac:dyDescent="0.2">
      <c r="A249" s="162">
        <v>247</v>
      </c>
      <c r="B249" s="163" t="str">
        <f t="shared" si="6"/>
        <v/>
      </c>
      <c r="C249" s="163" t="str">
        <f t="shared" si="7"/>
        <v/>
      </c>
      <c r="D249" s="164"/>
      <c r="E249" s="165"/>
      <c r="F249" s="166"/>
      <c r="G249" s="167"/>
      <c r="H249" s="167"/>
      <c r="I249" s="166"/>
      <c r="J249" s="165"/>
      <c r="K249" s="165"/>
      <c r="L249" s="165"/>
      <c r="M249" s="165"/>
      <c r="N249" s="166"/>
      <c r="O249" s="166"/>
    </row>
    <row r="250" spans="1:15" ht="20.100000000000001" customHeight="1" x14ac:dyDescent="0.2">
      <c r="A250" s="162">
        <v>248</v>
      </c>
      <c r="B250" s="163" t="str">
        <f t="shared" si="6"/>
        <v/>
      </c>
      <c r="C250" s="163" t="str">
        <f t="shared" si="7"/>
        <v/>
      </c>
      <c r="D250" s="164"/>
      <c r="E250" s="165"/>
      <c r="F250" s="166"/>
      <c r="G250" s="167"/>
      <c r="H250" s="167"/>
      <c r="I250" s="166"/>
      <c r="J250" s="165"/>
      <c r="K250" s="165"/>
      <c r="L250" s="165"/>
      <c r="M250" s="165"/>
      <c r="N250" s="166"/>
      <c r="O250" s="166"/>
    </row>
    <row r="251" spans="1:15" ht="20.100000000000001" customHeight="1" x14ac:dyDescent="0.2">
      <c r="A251" s="162">
        <v>249</v>
      </c>
      <c r="B251" s="163" t="str">
        <f t="shared" si="6"/>
        <v/>
      </c>
      <c r="C251" s="163" t="str">
        <f t="shared" si="7"/>
        <v/>
      </c>
      <c r="D251" s="164"/>
      <c r="E251" s="165"/>
      <c r="F251" s="166"/>
      <c r="G251" s="167"/>
      <c r="H251" s="167"/>
      <c r="I251" s="166"/>
      <c r="J251" s="165"/>
      <c r="K251" s="165"/>
      <c r="L251" s="165"/>
      <c r="M251" s="165"/>
      <c r="N251" s="166"/>
      <c r="O251" s="166"/>
    </row>
    <row r="252" spans="1:15" ht="20.100000000000001" customHeight="1" x14ac:dyDescent="0.2">
      <c r="A252" s="162">
        <v>250</v>
      </c>
      <c r="B252" s="163" t="str">
        <f t="shared" si="6"/>
        <v/>
      </c>
      <c r="C252" s="163" t="str">
        <f t="shared" si="7"/>
        <v/>
      </c>
      <c r="D252" s="164"/>
      <c r="E252" s="165"/>
      <c r="F252" s="166"/>
      <c r="G252" s="167"/>
      <c r="H252" s="167"/>
      <c r="I252" s="166"/>
      <c r="J252" s="165"/>
      <c r="K252" s="165"/>
      <c r="L252" s="165"/>
      <c r="M252" s="165"/>
      <c r="N252" s="166"/>
      <c r="O252" s="166"/>
    </row>
    <row r="253" spans="1:15" ht="20.100000000000001" customHeight="1" x14ac:dyDescent="0.2">
      <c r="A253" s="162">
        <v>251</v>
      </c>
      <c r="B253" s="163" t="str">
        <f t="shared" si="6"/>
        <v/>
      </c>
      <c r="C253" s="163" t="str">
        <f t="shared" si="7"/>
        <v/>
      </c>
      <c r="D253" s="164"/>
      <c r="E253" s="165"/>
      <c r="F253" s="166"/>
      <c r="G253" s="167"/>
      <c r="H253" s="167"/>
      <c r="I253" s="166"/>
      <c r="J253" s="165"/>
      <c r="K253" s="165"/>
      <c r="L253" s="165"/>
      <c r="M253" s="165"/>
      <c r="N253" s="166"/>
      <c r="O253" s="166"/>
    </row>
    <row r="254" spans="1:15" ht="20.100000000000001" customHeight="1" x14ac:dyDescent="0.2">
      <c r="A254" s="162">
        <v>252</v>
      </c>
      <c r="B254" s="163" t="str">
        <f t="shared" si="6"/>
        <v/>
      </c>
      <c r="C254" s="163" t="str">
        <f t="shared" si="7"/>
        <v/>
      </c>
      <c r="D254" s="164"/>
      <c r="E254" s="165"/>
      <c r="F254" s="166"/>
      <c r="G254" s="167"/>
      <c r="H254" s="167"/>
      <c r="I254" s="166"/>
      <c r="J254" s="165"/>
      <c r="K254" s="165"/>
      <c r="L254" s="165"/>
      <c r="M254" s="165"/>
      <c r="N254" s="166"/>
      <c r="O254" s="166"/>
    </row>
    <row r="255" spans="1:15" ht="20.100000000000001" customHeight="1" x14ac:dyDescent="0.2">
      <c r="A255" s="162">
        <v>253</v>
      </c>
      <c r="B255" s="163" t="str">
        <f t="shared" si="6"/>
        <v/>
      </c>
      <c r="C255" s="163" t="str">
        <f t="shared" si="7"/>
        <v/>
      </c>
      <c r="D255" s="164"/>
      <c r="E255" s="165"/>
      <c r="F255" s="166"/>
      <c r="G255" s="167"/>
      <c r="H255" s="167"/>
      <c r="I255" s="166"/>
      <c r="J255" s="165"/>
      <c r="K255" s="165"/>
      <c r="L255" s="165"/>
      <c r="M255" s="165"/>
      <c r="N255" s="166"/>
      <c r="O255" s="166"/>
    </row>
    <row r="256" spans="1:15" ht="20.100000000000001" customHeight="1" x14ac:dyDescent="0.2">
      <c r="A256" s="162">
        <v>254</v>
      </c>
      <c r="B256" s="163" t="str">
        <f t="shared" si="6"/>
        <v/>
      </c>
      <c r="C256" s="163" t="str">
        <f t="shared" si="7"/>
        <v/>
      </c>
      <c r="D256" s="164"/>
      <c r="E256" s="165"/>
      <c r="F256" s="166"/>
      <c r="G256" s="167"/>
      <c r="H256" s="167"/>
      <c r="I256" s="166"/>
      <c r="J256" s="165"/>
      <c r="K256" s="165"/>
      <c r="L256" s="165"/>
      <c r="M256" s="165"/>
      <c r="N256" s="166"/>
      <c r="O256" s="166"/>
    </row>
    <row r="257" spans="1:15" ht="20.100000000000001" customHeight="1" x14ac:dyDescent="0.2">
      <c r="A257" s="162">
        <v>255</v>
      </c>
      <c r="B257" s="163" t="str">
        <f t="shared" si="6"/>
        <v/>
      </c>
      <c r="C257" s="163" t="str">
        <f t="shared" si="7"/>
        <v/>
      </c>
      <c r="D257" s="164"/>
      <c r="E257" s="165"/>
      <c r="F257" s="166"/>
      <c r="G257" s="167"/>
      <c r="H257" s="167"/>
      <c r="I257" s="166"/>
      <c r="J257" s="165"/>
      <c r="K257" s="165"/>
      <c r="L257" s="165"/>
      <c r="M257" s="165"/>
      <c r="N257" s="166"/>
      <c r="O257" s="166"/>
    </row>
    <row r="258" spans="1:15" ht="20.100000000000001" customHeight="1" x14ac:dyDescent="0.2">
      <c r="A258" s="162">
        <v>256</v>
      </c>
      <c r="B258" s="163" t="str">
        <f t="shared" si="6"/>
        <v/>
      </c>
      <c r="C258" s="163" t="str">
        <f t="shared" si="7"/>
        <v/>
      </c>
      <c r="D258" s="164"/>
      <c r="E258" s="165"/>
      <c r="F258" s="166"/>
      <c r="G258" s="167"/>
      <c r="H258" s="167"/>
      <c r="I258" s="166"/>
      <c r="J258" s="165"/>
      <c r="K258" s="165"/>
      <c r="L258" s="165"/>
      <c r="M258" s="165"/>
      <c r="N258" s="166"/>
      <c r="O258" s="166"/>
    </row>
    <row r="259" spans="1:15" ht="20.100000000000001" customHeight="1" x14ac:dyDescent="0.2">
      <c r="A259" s="162">
        <v>257</v>
      </c>
      <c r="B259" s="163" t="str">
        <f t="shared" si="6"/>
        <v/>
      </c>
      <c r="C259" s="163" t="str">
        <f t="shared" si="7"/>
        <v/>
      </c>
      <c r="D259" s="164"/>
      <c r="E259" s="165"/>
      <c r="F259" s="166"/>
      <c r="G259" s="167"/>
      <c r="H259" s="167"/>
      <c r="I259" s="166"/>
      <c r="J259" s="165"/>
      <c r="K259" s="165"/>
      <c r="L259" s="165"/>
      <c r="M259" s="165"/>
      <c r="N259" s="166"/>
      <c r="O259" s="166"/>
    </row>
    <row r="260" spans="1:15" ht="20.100000000000001" customHeight="1" x14ac:dyDescent="0.2">
      <c r="A260" s="162">
        <v>258</v>
      </c>
      <c r="B260" s="163" t="str">
        <f t="shared" ref="B260:B323" si="8">IF(D260&lt;&gt;"",YEAR(D260),"")</f>
        <v/>
      </c>
      <c r="C260" s="163" t="str">
        <f t="shared" ref="C260:C323" si="9">IF(D260&lt;&gt;"",MONTH(D260),"")</f>
        <v/>
      </c>
      <c r="D260" s="164"/>
      <c r="E260" s="165"/>
      <c r="F260" s="166"/>
      <c r="G260" s="167"/>
      <c r="H260" s="167"/>
      <c r="I260" s="166"/>
      <c r="J260" s="165"/>
      <c r="K260" s="165"/>
      <c r="L260" s="165"/>
      <c r="M260" s="165"/>
      <c r="N260" s="166"/>
      <c r="O260" s="166"/>
    </row>
    <row r="261" spans="1:15" ht="20.100000000000001" customHeight="1" x14ac:dyDescent="0.2">
      <c r="A261" s="162">
        <v>259</v>
      </c>
      <c r="B261" s="163" t="str">
        <f t="shared" si="8"/>
        <v/>
      </c>
      <c r="C261" s="163" t="str">
        <f t="shared" si="9"/>
        <v/>
      </c>
      <c r="D261" s="164"/>
      <c r="E261" s="165"/>
      <c r="F261" s="166"/>
      <c r="G261" s="167"/>
      <c r="H261" s="167"/>
      <c r="I261" s="166"/>
      <c r="J261" s="165"/>
      <c r="K261" s="165"/>
      <c r="L261" s="165"/>
      <c r="M261" s="165"/>
      <c r="N261" s="166"/>
      <c r="O261" s="166"/>
    </row>
    <row r="262" spans="1:15" ht="20.100000000000001" customHeight="1" x14ac:dyDescent="0.2">
      <c r="A262" s="162">
        <v>260</v>
      </c>
      <c r="B262" s="163" t="str">
        <f t="shared" si="8"/>
        <v/>
      </c>
      <c r="C262" s="163" t="str">
        <f t="shared" si="9"/>
        <v/>
      </c>
      <c r="D262" s="164"/>
      <c r="E262" s="165"/>
      <c r="F262" s="166"/>
      <c r="G262" s="167"/>
      <c r="H262" s="167"/>
      <c r="I262" s="166"/>
      <c r="J262" s="165"/>
      <c r="K262" s="165"/>
      <c r="L262" s="165"/>
      <c r="M262" s="165"/>
      <c r="N262" s="166"/>
      <c r="O262" s="166"/>
    </row>
    <row r="263" spans="1:15" ht="20.100000000000001" customHeight="1" x14ac:dyDescent="0.2">
      <c r="A263" s="162">
        <v>261</v>
      </c>
      <c r="B263" s="163" t="str">
        <f t="shared" si="8"/>
        <v/>
      </c>
      <c r="C263" s="163" t="str">
        <f t="shared" si="9"/>
        <v/>
      </c>
      <c r="D263" s="164"/>
      <c r="E263" s="165"/>
      <c r="F263" s="166"/>
      <c r="G263" s="167"/>
      <c r="H263" s="167"/>
      <c r="I263" s="166"/>
      <c r="J263" s="165"/>
      <c r="K263" s="165"/>
      <c r="L263" s="165"/>
      <c r="M263" s="165"/>
      <c r="N263" s="166"/>
      <c r="O263" s="166"/>
    </row>
    <row r="264" spans="1:15" ht="20.100000000000001" customHeight="1" x14ac:dyDescent="0.2">
      <c r="A264" s="162">
        <v>262</v>
      </c>
      <c r="B264" s="163" t="str">
        <f t="shared" si="8"/>
        <v/>
      </c>
      <c r="C264" s="163" t="str">
        <f t="shared" si="9"/>
        <v/>
      </c>
      <c r="D264" s="164"/>
      <c r="E264" s="165"/>
      <c r="F264" s="166"/>
      <c r="G264" s="167"/>
      <c r="H264" s="167"/>
      <c r="I264" s="166"/>
      <c r="J264" s="165"/>
      <c r="K264" s="165"/>
      <c r="L264" s="165"/>
      <c r="M264" s="165"/>
      <c r="N264" s="166"/>
      <c r="O264" s="166"/>
    </row>
    <row r="265" spans="1:15" ht="20.100000000000001" customHeight="1" x14ac:dyDescent="0.2">
      <c r="A265" s="162">
        <v>263</v>
      </c>
      <c r="B265" s="163" t="str">
        <f t="shared" si="8"/>
        <v/>
      </c>
      <c r="C265" s="163" t="str">
        <f t="shared" si="9"/>
        <v/>
      </c>
      <c r="D265" s="164"/>
      <c r="E265" s="165"/>
      <c r="F265" s="166"/>
      <c r="G265" s="167"/>
      <c r="H265" s="167"/>
      <c r="I265" s="166"/>
      <c r="J265" s="165"/>
      <c r="K265" s="165"/>
      <c r="L265" s="165"/>
      <c r="M265" s="165"/>
      <c r="N265" s="166"/>
      <c r="O265" s="166"/>
    </row>
    <row r="266" spans="1:15" ht="20.100000000000001" customHeight="1" x14ac:dyDescent="0.2">
      <c r="A266" s="162">
        <v>264</v>
      </c>
      <c r="B266" s="163" t="str">
        <f t="shared" si="8"/>
        <v/>
      </c>
      <c r="C266" s="163" t="str">
        <f t="shared" si="9"/>
        <v/>
      </c>
      <c r="D266" s="164"/>
      <c r="E266" s="165"/>
      <c r="F266" s="166"/>
      <c r="G266" s="167"/>
      <c r="H266" s="167"/>
      <c r="I266" s="166"/>
      <c r="J266" s="165"/>
      <c r="K266" s="165"/>
      <c r="L266" s="165"/>
      <c r="M266" s="165"/>
      <c r="N266" s="166"/>
      <c r="O266" s="166"/>
    </row>
    <row r="267" spans="1:15" ht="20.100000000000001" customHeight="1" x14ac:dyDescent="0.2">
      <c r="A267" s="162">
        <v>265</v>
      </c>
      <c r="B267" s="163" t="str">
        <f t="shared" si="8"/>
        <v/>
      </c>
      <c r="C267" s="163" t="str">
        <f t="shared" si="9"/>
        <v/>
      </c>
      <c r="D267" s="164"/>
      <c r="E267" s="165"/>
      <c r="F267" s="166"/>
      <c r="G267" s="167"/>
      <c r="H267" s="167"/>
      <c r="I267" s="166"/>
      <c r="J267" s="165"/>
      <c r="K267" s="165"/>
      <c r="L267" s="165"/>
      <c r="M267" s="165"/>
      <c r="N267" s="166"/>
      <c r="O267" s="166"/>
    </row>
    <row r="268" spans="1:15" ht="20.100000000000001" customHeight="1" x14ac:dyDescent="0.2">
      <c r="A268" s="162">
        <v>266</v>
      </c>
      <c r="B268" s="163" t="str">
        <f t="shared" si="8"/>
        <v/>
      </c>
      <c r="C268" s="163" t="str">
        <f t="shared" si="9"/>
        <v/>
      </c>
      <c r="D268" s="164"/>
      <c r="E268" s="165"/>
      <c r="F268" s="166"/>
      <c r="G268" s="167"/>
      <c r="H268" s="167"/>
      <c r="I268" s="166"/>
      <c r="J268" s="165"/>
      <c r="K268" s="165"/>
      <c r="L268" s="165"/>
      <c r="M268" s="165"/>
      <c r="N268" s="166"/>
      <c r="O268" s="166"/>
    </row>
    <row r="269" spans="1:15" ht="20.100000000000001" customHeight="1" x14ac:dyDescent="0.2">
      <c r="A269" s="162">
        <v>267</v>
      </c>
      <c r="B269" s="163" t="str">
        <f t="shared" si="8"/>
        <v/>
      </c>
      <c r="C269" s="163" t="str">
        <f t="shared" si="9"/>
        <v/>
      </c>
      <c r="D269" s="164"/>
      <c r="E269" s="165"/>
      <c r="F269" s="166"/>
      <c r="G269" s="167"/>
      <c r="H269" s="167"/>
      <c r="I269" s="166"/>
      <c r="J269" s="165"/>
      <c r="K269" s="165"/>
      <c r="L269" s="165"/>
      <c r="M269" s="165"/>
      <c r="N269" s="166"/>
      <c r="O269" s="166"/>
    </row>
    <row r="270" spans="1:15" ht="20.100000000000001" customHeight="1" x14ac:dyDescent="0.2">
      <c r="A270" s="162">
        <v>268</v>
      </c>
      <c r="B270" s="163" t="str">
        <f t="shared" si="8"/>
        <v/>
      </c>
      <c r="C270" s="163" t="str">
        <f t="shared" si="9"/>
        <v/>
      </c>
      <c r="D270" s="164"/>
      <c r="E270" s="165"/>
      <c r="F270" s="166"/>
      <c r="G270" s="167"/>
      <c r="H270" s="167"/>
      <c r="I270" s="166"/>
      <c r="J270" s="165"/>
      <c r="K270" s="165"/>
      <c r="L270" s="165"/>
      <c r="M270" s="165"/>
      <c r="N270" s="166"/>
      <c r="O270" s="166"/>
    </row>
    <row r="271" spans="1:15" ht="20.100000000000001" customHeight="1" x14ac:dyDescent="0.2">
      <c r="A271" s="162">
        <v>269</v>
      </c>
      <c r="B271" s="163" t="str">
        <f t="shared" si="8"/>
        <v/>
      </c>
      <c r="C271" s="163" t="str">
        <f t="shared" si="9"/>
        <v/>
      </c>
      <c r="D271" s="164"/>
      <c r="E271" s="165"/>
      <c r="F271" s="166"/>
      <c r="G271" s="167"/>
      <c r="H271" s="167"/>
      <c r="I271" s="166"/>
      <c r="J271" s="165"/>
      <c r="K271" s="165"/>
      <c r="L271" s="165"/>
      <c r="M271" s="165"/>
      <c r="N271" s="166"/>
      <c r="O271" s="166"/>
    </row>
    <row r="272" spans="1:15" ht="20.100000000000001" customHeight="1" x14ac:dyDescent="0.2">
      <c r="A272" s="162">
        <v>270</v>
      </c>
      <c r="B272" s="163" t="str">
        <f t="shared" si="8"/>
        <v/>
      </c>
      <c r="C272" s="163" t="str">
        <f t="shared" si="9"/>
        <v/>
      </c>
      <c r="D272" s="164"/>
      <c r="E272" s="165"/>
      <c r="F272" s="166"/>
      <c r="G272" s="167"/>
      <c r="H272" s="167"/>
      <c r="I272" s="166"/>
      <c r="J272" s="165"/>
      <c r="K272" s="165"/>
      <c r="L272" s="165"/>
      <c r="M272" s="165"/>
      <c r="N272" s="166"/>
      <c r="O272" s="166"/>
    </row>
    <row r="273" spans="1:15" ht="20.100000000000001" customHeight="1" x14ac:dyDescent="0.2">
      <c r="A273" s="162">
        <v>271</v>
      </c>
      <c r="B273" s="163" t="str">
        <f t="shared" si="8"/>
        <v/>
      </c>
      <c r="C273" s="163" t="str">
        <f t="shared" si="9"/>
        <v/>
      </c>
      <c r="D273" s="164"/>
      <c r="E273" s="165"/>
      <c r="F273" s="166"/>
      <c r="G273" s="167"/>
      <c r="H273" s="167"/>
      <c r="I273" s="166"/>
      <c r="J273" s="165"/>
      <c r="K273" s="165"/>
      <c r="L273" s="165"/>
      <c r="M273" s="165"/>
      <c r="N273" s="166"/>
      <c r="O273" s="166"/>
    </row>
    <row r="274" spans="1:15" ht="20.100000000000001" customHeight="1" x14ac:dyDescent="0.2">
      <c r="A274" s="162">
        <v>272</v>
      </c>
      <c r="B274" s="163" t="str">
        <f t="shared" si="8"/>
        <v/>
      </c>
      <c r="C274" s="163" t="str">
        <f t="shared" si="9"/>
        <v/>
      </c>
      <c r="D274" s="164"/>
      <c r="E274" s="165"/>
      <c r="F274" s="166"/>
      <c r="G274" s="167"/>
      <c r="H274" s="167"/>
      <c r="I274" s="166"/>
      <c r="J274" s="165"/>
      <c r="K274" s="165"/>
      <c r="L274" s="165"/>
      <c r="M274" s="165"/>
      <c r="N274" s="166"/>
      <c r="O274" s="166"/>
    </row>
    <row r="275" spans="1:15" ht="20.100000000000001" customHeight="1" x14ac:dyDescent="0.2">
      <c r="A275" s="162">
        <v>273</v>
      </c>
      <c r="B275" s="163" t="str">
        <f t="shared" si="8"/>
        <v/>
      </c>
      <c r="C275" s="163" t="str">
        <f t="shared" si="9"/>
        <v/>
      </c>
      <c r="D275" s="164"/>
      <c r="E275" s="165"/>
      <c r="F275" s="166"/>
      <c r="G275" s="167"/>
      <c r="H275" s="167"/>
      <c r="I275" s="166"/>
      <c r="J275" s="165"/>
      <c r="K275" s="165"/>
      <c r="L275" s="165"/>
      <c r="M275" s="165"/>
      <c r="N275" s="166"/>
      <c r="O275" s="166"/>
    </row>
    <row r="276" spans="1:15" ht="20.100000000000001" customHeight="1" x14ac:dyDescent="0.2">
      <c r="A276" s="162">
        <v>274</v>
      </c>
      <c r="B276" s="163" t="str">
        <f t="shared" si="8"/>
        <v/>
      </c>
      <c r="C276" s="163" t="str">
        <f t="shared" si="9"/>
        <v/>
      </c>
      <c r="D276" s="164"/>
      <c r="E276" s="165"/>
      <c r="F276" s="166"/>
      <c r="G276" s="167"/>
      <c r="H276" s="167"/>
      <c r="I276" s="166"/>
      <c r="J276" s="165"/>
      <c r="K276" s="165"/>
      <c r="L276" s="165"/>
      <c r="M276" s="165"/>
      <c r="N276" s="166"/>
      <c r="O276" s="166"/>
    </row>
    <row r="277" spans="1:15" ht="20.100000000000001" customHeight="1" x14ac:dyDescent="0.2">
      <c r="A277" s="162">
        <v>275</v>
      </c>
      <c r="B277" s="163" t="str">
        <f t="shared" si="8"/>
        <v/>
      </c>
      <c r="C277" s="163" t="str">
        <f t="shared" si="9"/>
        <v/>
      </c>
      <c r="D277" s="164"/>
      <c r="E277" s="165"/>
      <c r="F277" s="166"/>
      <c r="G277" s="167"/>
      <c r="H277" s="167"/>
      <c r="I277" s="166"/>
      <c r="J277" s="165"/>
      <c r="K277" s="165"/>
      <c r="L277" s="165"/>
      <c r="M277" s="165"/>
      <c r="N277" s="166"/>
      <c r="O277" s="166"/>
    </row>
    <row r="278" spans="1:15" ht="20.100000000000001" customHeight="1" x14ac:dyDescent="0.2">
      <c r="A278" s="162">
        <v>276</v>
      </c>
      <c r="B278" s="163" t="str">
        <f t="shared" si="8"/>
        <v/>
      </c>
      <c r="C278" s="163" t="str">
        <f t="shared" si="9"/>
        <v/>
      </c>
      <c r="D278" s="164"/>
      <c r="E278" s="165"/>
      <c r="F278" s="166"/>
      <c r="G278" s="167"/>
      <c r="H278" s="167"/>
      <c r="I278" s="166"/>
      <c r="J278" s="165"/>
      <c r="K278" s="165"/>
      <c r="L278" s="165"/>
      <c r="M278" s="165"/>
      <c r="N278" s="166"/>
      <c r="O278" s="166"/>
    </row>
    <row r="279" spans="1:15" ht="20.100000000000001" customHeight="1" x14ac:dyDescent="0.2">
      <c r="A279" s="162">
        <v>277</v>
      </c>
      <c r="B279" s="163" t="str">
        <f t="shared" si="8"/>
        <v/>
      </c>
      <c r="C279" s="163" t="str">
        <f t="shared" si="9"/>
        <v/>
      </c>
      <c r="D279" s="164"/>
      <c r="E279" s="165"/>
      <c r="F279" s="166"/>
      <c r="G279" s="167"/>
      <c r="H279" s="167"/>
      <c r="I279" s="166"/>
      <c r="J279" s="165"/>
      <c r="K279" s="165"/>
      <c r="L279" s="165"/>
      <c r="M279" s="165"/>
      <c r="N279" s="166"/>
      <c r="O279" s="166"/>
    </row>
    <row r="280" spans="1:15" ht="20.100000000000001" customHeight="1" x14ac:dyDescent="0.2">
      <c r="A280" s="162">
        <v>278</v>
      </c>
      <c r="B280" s="163" t="str">
        <f t="shared" si="8"/>
        <v/>
      </c>
      <c r="C280" s="163" t="str">
        <f t="shared" si="9"/>
        <v/>
      </c>
      <c r="D280" s="164"/>
      <c r="E280" s="165"/>
      <c r="F280" s="166"/>
      <c r="G280" s="167"/>
      <c r="H280" s="167"/>
      <c r="I280" s="166"/>
      <c r="J280" s="165"/>
      <c r="K280" s="165"/>
      <c r="L280" s="165"/>
      <c r="M280" s="165"/>
      <c r="N280" s="166"/>
      <c r="O280" s="166"/>
    </row>
    <row r="281" spans="1:15" ht="20.100000000000001" customHeight="1" x14ac:dyDescent="0.2">
      <c r="A281" s="162">
        <v>279</v>
      </c>
      <c r="B281" s="163" t="str">
        <f t="shared" si="8"/>
        <v/>
      </c>
      <c r="C281" s="163" t="str">
        <f t="shared" si="9"/>
        <v/>
      </c>
      <c r="D281" s="164"/>
      <c r="E281" s="165"/>
      <c r="F281" s="166"/>
      <c r="G281" s="167"/>
      <c r="H281" s="167"/>
      <c r="I281" s="166"/>
      <c r="J281" s="165"/>
      <c r="K281" s="165"/>
      <c r="L281" s="165"/>
      <c r="M281" s="165"/>
      <c r="N281" s="166"/>
      <c r="O281" s="166"/>
    </row>
    <row r="282" spans="1:15" ht="20.100000000000001" customHeight="1" x14ac:dyDescent="0.2">
      <c r="A282" s="162">
        <v>280</v>
      </c>
      <c r="B282" s="163" t="str">
        <f t="shared" si="8"/>
        <v/>
      </c>
      <c r="C282" s="163" t="str">
        <f t="shared" si="9"/>
        <v/>
      </c>
      <c r="D282" s="164"/>
      <c r="E282" s="165"/>
      <c r="F282" s="166"/>
      <c r="G282" s="167"/>
      <c r="H282" s="167"/>
      <c r="I282" s="166"/>
      <c r="J282" s="165"/>
      <c r="K282" s="165"/>
      <c r="L282" s="165"/>
      <c r="M282" s="165"/>
      <c r="N282" s="166"/>
      <c r="O282" s="166"/>
    </row>
    <row r="283" spans="1:15" ht="20.100000000000001" customHeight="1" x14ac:dyDescent="0.2">
      <c r="A283" s="162">
        <v>281</v>
      </c>
      <c r="B283" s="163" t="str">
        <f t="shared" si="8"/>
        <v/>
      </c>
      <c r="C283" s="163" t="str">
        <f t="shared" si="9"/>
        <v/>
      </c>
      <c r="D283" s="164"/>
      <c r="E283" s="165"/>
      <c r="F283" s="166"/>
      <c r="G283" s="167"/>
      <c r="H283" s="167"/>
      <c r="I283" s="166"/>
      <c r="J283" s="165"/>
      <c r="K283" s="165"/>
      <c r="L283" s="165"/>
      <c r="M283" s="165"/>
      <c r="N283" s="166"/>
      <c r="O283" s="166"/>
    </row>
    <row r="284" spans="1:15" ht="20.100000000000001" customHeight="1" x14ac:dyDescent="0.2">
      <c r="A284" s="162">
        <v>282</v>
      </c>
      <c r="B284" s="163" t="str">
        <f t="shared" si="8"/>
        <v/>
      </c>
      <c r="C284" s="163" t="str">
        <f t="shared" si="9"/>
        <v/>
      </c>
      <c r="D284" s="164"/>
      <c r="E284" s="165"/>
      <c r="F284" s="166"/>
      <c r="G284" s="167"/>
      <c r="H284" s="167"/>
      <c r="I284" s="166"/>
      <c r="J284" s="165"/>
      <c r="K284" s="165"/>
      <c r="L284" s="165"/>
      <c r="M284" s="165"/>
      <c r="N284" s="166"/>
      <c r="O284" s="166"/>
    </row>
    <row r="285" spans="1:15" ht="20.100000000000001" customHeight="1" x14ac:dyDescent="0.2">
      <c r="A285" s="162">
        <v>283</v>
      </c>
      <c r="B285" s="163" t="str">
        <f t="shared" si="8"/>
        <v/>
      </c>
      <c r="C285" s="163" t="str">
        <f t="shared" si="9"/>
        <v/>
      </c>
      <c r="D285" s="164"/>
      <c r="E285" s="165"/>
      <c r="F285" s="166"/>
      <c r="G285" s="167"/>
      <c r="H285" s="167"/>
      <c r="I285" s="166"/>
      <c r="J285" s="165"/>
      <c r="K285" s="165"/>
      <c r="L285" s="165"/>
      <c r="M285" s="165"/>
      <c r="N285" s="166"/>
      <c r="O285" s="166"/>
    </row>
    <row r="286" spans="1:15" ht="20.100000000000001" customHeight="1" x14ac:dyDescent="0.2">
      <c r="A286" s="162">
        <v>284</v>
      </c>
      <c r="B286" s="163" t="str">
        <f t="shared" si="8"/>
        <v/>
      </c>
      <c r="C286" s="163" t="str">
        <f t="shared" si="9"/>
        <v/>
      </c>
      <c r="D286" s="164"/>
      <c r="E286" s="165"/>
      <c r="F286" s="166"/>
      <c r="G286" s="167"/>
      <c r="H286" s="167"/>
      <c r="I286" s="166"/>
      <c r="J286" s="165"/>
      <c r="K286" s="165"/>
      <c r="L286" s="165"/>
      <c r="M286" s="165"/>
      <c r="N286" s="166"/>
      <c r="O286" s="166"/>
    </row>
    <row r="287" spans="1:15" ht="20.100000000000001" customHeight="1" x14ac:dyDescent="0.2">
      <c r="A287" s="162">
        <v>285</v>
      </c>
      <c r="B287" s="163" t="str">
        <f t="shared" si="8"/>
        <v/>
      </c>
      <c r="C287" s="163" t="str">
        <f t="shared" si="9"/>
        <v/>
      </c>
      <c r="D287" s="164"/>
      <c r="E287" s="165"/>
      <c r="F287" s="166"/>
      <c r="G287" s="167"/>
      <c r="H287" s="167"/>
      <c r="I287" s="166"/>
      <c r="J287" s="165"/>
      <c r="K287" s="165"/>
      <c r="L287" s="165"/>
      <c r="M287" s="165"/>
      <c r="N287" s="166"/>
      <c r="O287" s="166"/>
    </row>
    <row r="288" spans="1:15" ht="20.100000000000001" customHeight="1" x14ac:dyDescent="0.2">
      <c r="A288" s="162">
        <v>286</v>
      </c>
      <c r="B288" s="163" t="str">
        <f t="shared" si="8"/>
        <v/>
      </c>
      <c r="C288" s="163" t="str">
        <f t="shared" si="9"/>
        <v/>
      </c>
      <c r="D288" s="164"/>
      <c r="E288" s="165"/>
      <c r="F288" s="166"/>
      <c r="G288" s="167"/>
      <c r="H288" s="167"/>
      <c r="I288" s="166"/>
      <c r="J288" s="165"/>
      <c r="K288" s="165"/>
      <c r="L288" s="165"/>
      <c r="M288" s="165"/>
      <c r="N288" s="166"/>
      <c r="O288" s="166"/>
    </row>
    <row r="289" spans="1:15" ht="20.100000000000001" customHeight="1" x14ac:dyDescent="0.2">
      <c r="A289" s="162">
        <v>287</v>
      </c>
      <c r="B289" s="163" t="str">
        <f t="shared" si="8"/>
        <v/>
      </c>
      <c r="C289" s="163" t="str">
        <f t="shared" si="9"/>
        <v/>
      </c>
      <c r="D289" s="164"/>
      <c r="E289" s="165"/>
      <c r="F289" s="166"/>
      <c r="G289" s="167"/>
      <c r="H289" s="167"/>
      <c r="I289" s="166"/>
      <c r="J289" s="165"/>
      <c r="K289" s="165"/>
      <c r="L289" s="165"/>
      <c r="M289" s="165"/>
      <c r="N289" s="166"/>
      <c r="O289" s="166"/>
    </row>
    <row r="290" spans="1:15" ht="20.100000000000001" customHeight="1" x14ac:dyDescent="0.2">
      <c r="A290" s="162">
        <v>288</v>
      </c>
      <c r="B290" s="163" t="str">
        <f t="shared" si="8"/>
        <v/>
      </c>
      <c r="C290" s="163" t="str">
        <f t="shared" si="9"/>
        <v/>
      </c>
      <c r="D290" s="164"/>
      <c r="E290" s="165"/>
      <c r="F290" s="166"/>
      <c r="G290" s="167"/>
      <c r="H290" s="167"/>
      <c r="I290" s="166"/>
      <c r="J290" s="165"/>
      <c r="K290" s="165"/>
      <c r="L290" s="165"/>
      <c r="M290" s="165"/>
      <c r="N290" s="166"/>
      <c r="O290" s="166"/>
    </row>
    <row r="291" spans="1:15" ht="20.100000000000001" customHeight="1" x14ac:dyDescent="0.2">
      <c r="A291" s="162">
        <v>289</v>
      </c>
      <c r="B291" s="163" t="str">
        <f t="shared" si="8"/>
        <v/>
      </c>
      <c r="C291" s="163" t="str">
        <f t="shared" si="9"/>
        <v/>
      </c>
      <c r="D291" s="164"/>
      <c r="E291" s="165"/>
      <c r="F291" s="166"/>
      <c r="G291" s="167"/>
      <c r="H291" s="167"/>
      <c r="I291" s="166"/>
      <c r="J291" s="165"/>
      <c r="K291" s="165"/>
      <c r="L291" s="165"/>
      <c r="M291" s="165"/>
      <c r="N291" s="166"/>
      <c r="O291" s="166"/>
    </row>
    <row r="292" spans="1:15" ht="20.100000000000001" customHeight="1" x14ac:dyDescent="0.2">
      <c r="A292" s="162">
        <v>290</v>
      </c>
      <c r="B292" s="163" t="str">
        <f t="shared" si="8"/>
        <v/>
      </c>
      <c r="C292" s="163" t="str">
        <f t="shared" si="9"/>
        <v/>
      </c>
      <c r="D292" s="164"/>
      <c r="E292" s="165"/>
      <c r="F292" s="166"/>
      <c r="G292" s="167"/>
      <c r="H292" s="167"/>
      <c r="I292" s="166"/>
      <c r="J292" s="165"/>
      <c r="K292" s="165"/>
      <c r="L292" s="165"/>
      <c r="M292" s="165"/>
      <c r="N292" s="166"/>
      <c r="O292" s="166"/>
    </row>
    <row r="293" spans="1:15" ht="20.100000000000001" customHeight="1" x14ac:dyDescent="0.2">
      <c r="A293" s="162">
        <v>291</v>
      </c>
      <c r="B293" s="163" t="str">
        <f t="shared" si="8"/>
        <v/>
      </c>
      <c r="C293" s="163" t="str">
        <f t="shared" si="9"/>
        <v/>
      </c>
      <c r="D293" s="164"/>
      <c r="E293" s="165"/>
      <c r="F293" s="166"/>
      <c r="G293" s="167"/>
      <c r="H293" s="167"/>
      <c r="I293" s="166"/>
      <c r="J293" s="165"/>
      <c r="K293" s="165"/>
      <c r="L293" s="165"/>
      <c r="M293" s="165"/>
      <c r="N293" s="166"/>
      <c r="O293" s="166"/>
    </row>
    <row r="294" spans="1:15" ht="20.100000000000001" customHeight="1" x14ac:dyDescent="0.2">
      <c r="A294" s="162">
        <v>292</v>
      </c>
      <c r="B294" s="163" t="str">
        <f t="shared" si="8"/>
        <v/>
      </c>
      <c r="C294" s="163" t="str">
        <f t="shared" si="9"/>
        <v/>
      </c>
      <c r="D294" s="164"/>
      <c r="E294" s="165"/>
      <c r="F294" s="166"/>
      <c r="G294" s="167"/>
      <c r="H294" s="167"/>
      <c r="I294" s="166"/>
      <c r="J294" s="165"/>
      <c r="K294" s="165"/>
      <c r="L294" s="165"/>
      <c r="M294" s="165"/>
      <c r="N294" s="166"/>
      <c r="O294" s="166"/>
    </row>
    <row r="295" spans="1:15" ht="20.100000000000001" customHeight="1" x14ac:dyDescent="0.2">
      <c r="A295" s="162">
        <v>293</v>
      </c>
      <c r="B295" s="163" t="str">
        <f t="shared" si="8"/>
        <v/>
      </c>
      <c r="C295" s="163" t="str">
        <f t="shared" si="9"/>
        <v/>
      </c>
      <c r="D295" s="164"/>
      <c r="E295" s="165"/>
      <c r="F295" s="166"/>
      <c r="G295" s="167"/>
      <c r="H295" s="167"/>
      <c r="I295" s="166"/>
      <c r="J295" s="165"/>
      <c r="K295" s="165"/>
      <c r="L295" s="165"/>
      <c r="M295" s="165"/>
      <c r="N295" s="166"/>
      <c r="O295" s="166"/>
    </row>
    <row r="296" spans="1:15" ht="20.100000000000001" customHeight="1" x14ac:dyDescent="0.2">
      <c r="A296" s="162">
        <v>294</v>
      </c>
      <c r="B296" s="163" t="str">
        <f t="shared" si="8"/>
        <v/>
      </c>
      <c r="C296" s="163" t="str">
        <f t="shared" si="9"/>
        <v/>
      </c>
      <c r="D296" s="164"/>
      <c r="E296" s="165"/>
      <c r="F296" s="166"/>
      <c r="G296" s="167"/>
      <c r="H296" s="167"/>
      <c r="I296" s="166"/>
      <c r="J296" s="165"/>
      <c r="K296" s="165"/>
      <c r="L296" s="165"/>
      <c r="M296" s="165"/>
      <c r="N296" s="166"/>
      <c r="O296" s="166"/>
    </row>
    <row r="297" spans="1:15" ht="20.100000000000001" customHeight="1" x14ac:dyDescent="0.2">
      <c r="A297" s="162">
        <v>295</v>
      </c>
      <c r="B297" s="163" t="str">
        <f t="shared" si="8"/>
        <v/>
      </c>
      <c r="C297" s="163" t="str">
        <f t="shared" si="9"/>
        <v/>
      </c>
      <c r="D297" s="164"/>
      <c r="E297" s="165"/>
      <c r="F297" s="166"/>
      <c r="G297" s="167"/>
      <c r="H297" s="167"/>
      <c r="I297" s="166"/>
      <c r="J297" s="165"/>
      <c r="K297" s="165"/>
      <c r="L297" s="165"/>
      <c r="M297" s="165"/>
      <c r="N297" s="166"/>
      <c r="O297" s="166"/>
    </row>
    <row r="298" spans="1:15" ht="20.100000000000001" customHeight="1" x14ac:dyDescent="0.2">
      <c r="A298" s="162">
        <v>296</v>
      </c>
      <c r="B298" s="163" t="str">
        <f t="shared" si="8"/>
        <v/>
      </c>
      <c r="C298" s="163" t="str">
        <f t="shared" si="9"/>
        <v/>
      </c>
      <c r="D298" s="164"/>
      <c r="E298" s="165"/>
      <c r="F298" s="166"/>
      <c r="G298" s="167"/>
      <c r="H298" s="167"/>
      <c r="I298" s="166"/>
      <c r="J298" s="165"/>
      <c r="K298" s="165"/>
      <c r="L298" s="165"/>
      <c r="M298" s="165"/>
      <c r="N298" s="166"/>
      <c r="O298" s="166"/>
    </row>
    <row r="299" spans="1:15" ht="20.100000000000001" customHeight="1" x14ac:dyDescent="0.2">
      <c r="A299" s="162">
        <v>297</v>
      </c>
      <c r="B299" s="163" t="str">
        <f t="shared" si="8"/>
        <v/>
      </c>
      <c r="C299" s="163" t="str">
        <f t="shared" si="9"/>
        <v/>
      </c>
      <c r="D299" s="164"/>
      <c r="E299" s="165"/>
      <c r="F299" s="166"/>
      <c r="G299" s="167"/>
      <c r="H299" s="167"/>
      <c r="I299" s="166"/>
      <c r="J299" s="165"/>
      <c r="K299" s="165"/>
      <c r="L299" s="165"/>
      <c r="M299" s="165"/>
      <c r="N299" s="166"/>
      <c r="O299" s="166"/>
    </row>
    <row r="300" spans="1:15" ht="20.100000000000001" customHeight="1" x14ac:dyDescent="0.2">
      <c r="A300" s="162">
        <v>298</v>
      </c>
      <c r="B300" s="163" t="str">
        <f t="shared" si="8"/>
        <v/>
      </c>
      <c r="C300" s="163" t="str">
        <f t="shared" si="9"/>
        <v/>
      </c>
      <c r="D300" s="164"/>
      <c r="E300" s="165"/>
      <c r="F300" s="166"/>
      <c r="G300" s="167"/>
      <c r="H300" s="167"/>
      <c r="I300" s="166"/>
      <c r="J300" s="165"/>
      <c r="K300" s="165"/>
      <c r="L300" s="165"/>
      <c r="M300" s="165"/>
      <c r="N300" s="166"/>
      <c r="O300" s="166"/>
    </row>
    <row r="301" spans="1:15" ht="20.100000000000001" customHeight="1" x14ac:dyDescent="0.2">
      <c r="A301" s="162">
        <v>299</v>
      </c>
      <c r="B301" s="163" t="str">
        <f t="shared" si="8"/>
        <v/>
      </c>
      <c r="C301" s="163" t="str">
        <f t="shared" si="9"/>
        <v/>
      </c>
      <c r="D301" s="164"/>
      <c r="E301" s="165"/>
      <c r="F301" s="166"/>
      <c r="G301" s="167"/>
      <c r="H301" s="167"/>
      <c r="I301" s="166"/>
      <c r="J301" s="165"/>
      <c r="K301" s="165"/>
      <c r="L301" s="165"/>
      <c r="M301" s="165"/>
      <c r="N301" s="166"/>
      <c r="O301" s="166"/>
    </row>
    <row r="302" spans="1:15" ht="20.100000000000001" customHeight="1" x14ac:dyDescent="0.2">
      <c r="A302" s="162">
        <v>300</v>
      </c>
      <c r="B302" s="163" t="str">
        <f t="shared" si="8"/>
        <v/>
      </c>
      <c r="C302" s="163" t="str">
        <f t="shared" si="9"/>
        <v/>
      </c>
      <c r="D302" s="164"/>
      <c r="E302" s="165"/>
      <c r="F302" s="166"/>
      <c r="G302" s="167"/>
      <c r="H302" s="167"/>
      <c r="I302" s="166"/>
      <c r="J302" s="165"/>
      <c r="K302" s="165"/>
      <c r="L302" s="165"/>
      <c r="M302" s="165"/>
      <c r="N302" s="166"/>
      <c r="O302" s="166"/>
    </row>
    <row r="303" spans="1:15" ht="20.100000000000001" customHeight="1" x14ac:dyDescent="0.2">
      <c r="A303" s="162">
        <v>301</v>
      </c>
      <c r="B303" s="163" t="str">
        <f t="shared" si="8"/>
        <v/>
      </c>
      <c r="C303" s="163" t="str">
        <f t="shared" si="9"/>
        <v/>
      </c>
      <c r="D303" s="164"/>
      <c r="E303" s="165"/>
      <c r="F303" s="166"/>
      <c r="G303" s="167"/>
      <c r="H303" s="167"/>
      <c r="I303" s="166"/>
      <c r="J303" s="165"/>
      <c r="K303" s="165"/>
      <c r="L303" s="165"/>
      <c r="M303" s="165"/>
      <c r="N303" s="166"/>
      <c r="O303" s="166"/>
    </row>
    <row r="304" spans="1:15" ht="20.100000000000001" customHeight="1" x14ac:dyDescent="0.2">
      <c r="A304" s="162">
        <v>302</v>
      </c>
      <c r="B304" s="163" t="str">
        <f t="shared" si="8"/>
        <v/>
      </c>
      <c r="C304" s="163" t="str">
        <f t="shared" si="9"/>
        <v/>
      </c>
      <c r="D304" s="164"/>
      <c r="E304" s="165"/>
      <c r="F304" s="166"/>
      <c r="G304" s="167"/>
      <c r="H304" s="167"/>
      <c r="I304" s="166"/>
      <c r="J304" s="165"/>
      <c r="K304" s="165"/>
      <c r="L304" s="165"/>
      <c r="M304" s="165"/>
      <c r="N304" s="166"/>
      <c r="O304" s="166"/>
    </row>
    <row r="305" spans="1:15" ht="20.100000000000001" customHeight="1" x14ac:dyDescent="0.2">
      <c r="A305" s="162">
        <v>303</v>
      </c>
      <c r="B305" s="163" t="str">
        <f t="shared" si="8"/>
        <v/>
      </c>
      <c r="C305" s="163" t="str">
        <f t="shared" si="9"/>
        <v/>
      </c>
      <c r="D305" s="164"/>
      <c r="E305" s="165"/>
      <c r="F305" s="166"/>
      <c r="G305" s="167"/>
      <c r="H305" s="167"/>
      <c r="I305" s="166"/>
      <c r="J305" s="165"/>
      <c r="K305" s="165"/>
      <c r="L305" s="165"/>
      <c r="M305" s="165"/>
      <c r="N305" s="166"/>
      <c r="O305" s="166"/>
    </row>
    <row r="306" spans="1:15" ht="20.100000000000001" customHeight="1" x14ac:dyDescent="0.2">
      <c r="A306" s="162">
        <v>304</v>
      </c>
      <c r="B306" s="163" t="str">
        <f t="shared" si="8"/>
        <v/>
      </c>
      <c r="C306" s="163" t="str">
        <f t="shared" si="9"/>
        <v/>
      </c>
      <c r="D306" s="164"/>
      <c r="E306" s="165"/>
      <c r="F306" s="166"/>
      <c r="G306" s="167"/>
      <c r="H306" s="167"/>
      <c r="I306" s="166"/>
      <c r="J306" s="165"/>
      <c r="K306" s="165"/>
      <c r="L306" s="165"/>
      <c r="M306" s="165"/>
      <c r="N306" s="166"/>
      <c r="O306" s="166"/>
    </row>
    <row r="307" spans="1:15" ht="20.100000000000001" customHeight="1" x14ac:dyDescent="0.2">
      <c r="A307" s="162">
        <v>305</v>
      </c>
      <c r="B307" s="163" t="str">
        <f t="shared" si="8"/>
        <v/>
      </c>
      <c r="C307" s="163" t="str">
        <f t="shared" si="9"/>
        <v/>
      </c>
      <c r="D307" s="164"/>
      <c r="E307" s="165"/>
      <c r="F307" s="166"/>
      <c r="G307" s="167"/>
      <c r="H307" s="167"/>
      <c r="I307" s="166"/>
      <c r="J307" s="165"/>
      <c r="K307" s="165"/>
      <c r="L307" s="165"/>
      <c r="M307" s="165"/>
      <c r="N307" s="166"/>
      <c r="O307" s="166"/>
    </row>
    <row r="308" spans="1:15" ht="20.100000000000001" customHeight="1" x14ac:dyDescent="0.2">
      <c r="A308" s="162">
        <v>306</v>
      </c>
      <c r="B308" s="163" t="str">
        <f t="shared" si="8"/>
        <v/>
      </c>
      <c r="C308" s="163" t="str">
        <f t="shared" si="9"/>
        <v/>
      </c>
      <c r="D308" s="164"/>
      <c r="E308" s="165"/>
      <c r="F308" s="166"/>
      <c r="G308" s="167"/>
      <c r="H308" s="167"/>
      <c r="I308" s="166"/>
      <c r="J308" s="165"/>
      <c r="K308" s="165"/>
      <c r="L308" s="165"/>
      <c r="M308" s="165"/>
      <c r="N308" s="166"/>
      <c r="O308" s="166"/>
    </row>
    <row r="309" spans="1:15" ht="20.100000000000001" customHeight="1" x14ac:dyDescent="0.2">
      <c r="A309" s="162">
        <v>307</v>
      </c>
      <c r="B309" s="163" t="str">
        <f t="shared" si="8"/>
        <v/>
      </c>
      <c r="C309" s="163" t="str">
        <f t="shared" si="9"/>
        <v/>
      </c>
      <c r="D309" s="164"/>
      <c r="E309" s="165"/>
      <c r="F309" s="166"/>
      <c r="G309" s="167"/>
      <c r="H309" s="167"/>
      <c r="I309" s="166"/>
      <c r="J309" s="165"/>
      <c r="K309" s="165"/>
      <c r="L309" s="165"/>
      <c r="M309" s="165"/>
      <c r="N309" s="166"/>
      <c r="O309" s="166"/>
    </row>
    <row r="310" spans="1:15" ht="20.100000000000001" customHeight="1" x14ac:dyDescent="0.2">
      <c r="A310" s="162">
        <v>308</v>
      </c>
      <c r="B310" s="163" t="str">
        <f t="shared" si="8"/>
        <v/>
      </c>
      <c r="C310" s="163" t="str">
        <f t="shared" si="9"/>
        <v/>
      </c>
      <c r="D310" s="164"/>
      <c r="E310" s="165"/>
      <c r="F310" s="166"/>
      <c r="G310" s="167"/>
      <c r="H310" s="167"/>
      <c r="I310" s="166"/>
      <c r="J310" s="165"/>
      <c r="K310" s="165"/>
      <c r="L310" s="165"/>
      <c r="M310" s="165"/>
      <c r="N310" s="166"/>
      <c r="O310" s="166"/>
    </row>
    <row r="311" spans="1:15" ht="20.100000000000001" customHeight="1" x14ac:dyDescent="0.2">
      <c r="A311" s="162">
        <v>309</v>
      </c>
      <c r="B311" s="163" t="str">
        <f t="shared" si="8"/>
        <v/>
      </c>
      <c r="C311" s="163" t="str">
        <f t="shared" si="9"/>
        <v/>
      </c>
      <c r="D311" s="164"/>
      <c r="E311" s="165"/>
      <c r="F311" s="166"/>
      <c r="G311" s="167"/>
      <c r="H311" s="167"/>
      <c r="I311" s="166"/>
      <c r="J311" s="165"/>
      <c r="K311" s="165"/>
      <c r="L311" s="165"/>
      <c r="M311" s="165"/>
      <c r="N311" s="166"/>
      <c r="O311" s="166"/>
    </row>
    <row r="312" spans="1:15" ht="20.100000000000001" customHeight="1" x14ac:dyDescent="0.2">
      <c r="A312" s="162">
        <v>310</v>
      </c>
      <c r="B312" s="163" t="str">
        <f t="shared" si="8"/>
        <v/>
      </c>
      <c r="C312" s="163" t="str">
        <f t="shared" si="9"/>
        <v/>
      </c>
      <c r="D312" s="164"/>
      <c r="E312" s="165"/>
      <c r="F312" s="166"/>
      <c r="G312" s="167"/>
      <c r="H312" s="167"/>
      <c r="I312" s="166"/>
      <c r="J312" s="165"/>
      <c r="K312" s="165"/>
      <c r="L312" s="165"/>
      <c r="M312" s="165"/>
      <c r="N312" s="166"/>
      <c r="O312" s="166"/>
    </row>
    <row r="313" spans="1:15" ht="20.100000000000001" customHeight="1" x14ac:dyDescent="0.2">
      <c r="A313" s="162">
        <v>311</v>
      </c>
      <c r="B313" s="163" t="str">
        <f t="shared" si="8"/>
        <v/>
      </c>
      <c r="C313" s="163" t="str">
        <f t="shared" si="9"/>
        <v/>
      </c>
      <c r="D313" s="164"/>
      <c r="E313" s="165"/>
      <c r="F313" s="166"/>
      <c r="G313" s="167"/>
      <c r="H313" s="167"/>
      <c r="I313" s="166"/>
      <c r="J313" s="165"/>
      <c r="K313" s="165"/>
      <c r="L313" s="165"/>
      <c r="M313" s="165"/>
      <c r="N313" s="166"/>
      <c r="O313" s="166"/>
    </row>
    <row r="314" spans="1:15" ht="20.100000000000001" customHeight="1" x14ac:dyDescent="0.2">
      <c r="A314" s="162">
        <v>312</v>
      </c>
      <c r="B314" s="163" t="str">
        <f t="shared" si="8"/>
        <v/>
      </c>
      <c r="C314" s="163" t="str">
        <f t="shared" si="9"/>
        <v/>
      </c>
      <c r="D314" s="164"/>
      <c r="E314" s="165"/>
      <c r="F314" s="166"/>
      <c r="G314" s="167"/>
      <c r="H314" s="167"/>
      <c r="I314" s="166"/>
      <c r="J314" s="165"/>
      <c r="K314" s="165"/>
      <c r="L314" s="165"/>
      <c r="M314" s="165"/>
      <c r="N314" s="166"/>
      <c r="O314" s="166"/>
    </row>
    <row r="315" spans="1:15" ht="20.100000000000001" customHeight="1" x14ac:dyDescent="0.2">
      <c r="A315" s="162">
        <v>313</v>
      </c>
      <c r="B315" s="163" t="str">
        <f t="shared" si="8"/>
        <v/>
      </c>
      <c r="C315" s="163" t="str">
        <f t="shared" si="9"/>
        <v/>
      </c>
      <c r="D315" s="164"/>
      <c r="E315" s="165"/>
      <c r="F315" s="166"/>
      <c r="G315" s="167"/>
      <c r="H315" s="167"/>
      <c r="I315" s="166"/>
      <c r="J315" s="165"/>
      <c r="K315" s="165"/>
      <c r="L315" s="165"/>
      <c r="M315" s="165"/>
      <c r="N315" s="166"/>
      <c r="O315" s="166"/>
    </row>
    <row r="316" spans="1:15" ht="20.100000000000001" customHeight="1" x14ac:dyDescent="0.2">
      <c r="A316" s="162">
        <v>314</v>
      </c>
      <c r="B316" s="163" t="str">
        <f t="shared" si="8"/>
        <v/>
      </c>
      <c r="C316" s="163" t="str">
        <f t="shared" si="9"/>
        <v/>
      </c>
      <c r="D316" s="164"/>
      <c r="E316" s="165"/>
      <c r="F316" s="166"/>
      <c r="G316" s="167"/>
      <c r="H316" s="167"/>
      <c r="I316" s="166"/>
      <c r="J316" s="165"/>
      <c r="K316" s="165"/>
      <c r="L316" s="165"/>
      <c r="M316" s="165"/>
      <c r="N316" s="166"/>
      <c r="O316" s="166"/>
    </row>
    <row r="317" spans="1:15" ht="20.100000000000001" customHeight="1" x14ac:dyDescent="0.2">
      <c r="A317" s="162">
        <v>315</v>
      </c>
      <c r="B317" s="163" t="str">
        <f t="shared" si="8"/>
        <v/>
      </c>
      <c r="C317" s="163" t="str">
        <f t="shared" si="9"/>
        <v/>
      </c>
      <c r="D317" s="164"/>
      <c r="E317" s="165"/>
      <c r="F317" s="166"/>
      <c r="G317" s="167"/>
      <c r="H317" s="167"/>
      <c r="I317" s="166"/>
      <c r="J317" s="165"/>
      <c r="K317" s="165"/>
      <c r="L317" s="165"/>
      <c r="M317" s="165"/>
      <c r="N317" s="166"/>
      <c r="O317" s="166"/>
    </row>
    <row r="318" spans="1:15" ht="20.100000000000001" customHeight="1" x14ac:dyDescent="0.2">
      <c r="A318" s="162">
        <v>316</v>
      </c>
      <c r="B318" s="163" t="str">
        <f t="shared" si="8"/>
        <v/>
      </c>
      <c r="C318" s="163" t="str">
        <f t="shared" si="9"/>
        <v/>
      </c>
      <c r="D318" s="164"/>
      <c r="E318" s="165"/>
      <c r="F318" s="166"/>
      <c r="G318" s="167"/>
      <c r="H318" s="167"/>
      <c r="I318" s="166"/>
      <c r="J318" s="165"/>
      <c r="K318" s="165"/>
      <c r="L318" s="165"/>
      <c r="M318" s="165"/>
      <c r="N318" s="166"/>
      <c r="O318" s="166"/>
    </row>
    <row r="319" spans="1:15" ht="20.100000000000001" customHeight="1" x14ac:dyDescent="0.2">
      <c r="A319" s="162">
        <v>317</v>
      </c>
      <c r="B319" s="163" t="str">
        <f t="shared" si="8"/>
        <v/>
      </c>
      <c r="C319" s="163" t="str">
        <f t="shared" si="9"/>
        <v/>
      </c>
      <c r="D319" s="164"/>
      <c r="E319" s="165"/>
      <c r="F319" s="166"/>
      <c r="G319" s="167"/>
      <c r="H319" s="167"/>
      <c r="I319" s="166"/>
      <c r="J319" s="165"/>
      <c r="K319" s="165"/>
      <c r="L319" s="165"/>
      <c r="M319" s="165"/>
      <c r="N319" s="166"/>
      <c r="O319" s="166"/>
    </row>
    <row r="320" spans="1:15" ht="20.100000000000001" customHeight="1" x14ac:dyDescent="0.2">
      <c r="A320" s="162">
        <v>318</v>
      </c>
      <c r="B320" s="163" t="str">
        <f t="shared" si="8"/>
        <v/>
      </c>
      <c r="C320" s="163" t="str">
        <f t="shared" si="9"/>
        <v/>
      </c>
      <c r="D320" s="164"/>
      <c r="E320" s="165"/>
      <c r="F320" s="166"/>
      <c r="G320" s="167"/>
      <c r="H320" s="167"/>
      <c r="I320" s="166"/>
      <c r="J320" s="165"/>
      <c r="K320" s="165"/>
      <c r="L320" s="165"/>
      <c r="M320" s="165"/>
      <c r="N320" s="166"/>
      <c r="O320" s="166"/>
    </row>
    <row r="321" spans="1:15" ht="20.100000000000001" customHeight="1" x14ac:dyDescent="0.2">
      <c r="A321" s="162">
        <v>319</v>
      </c>
      <c r="B321" s="163" t="str">
        <f t="shared" si="8"/>
        <v/>
      </c>
      <c r="C321" s="163" t="str">
        <f t="shared" si="9"/>
        <v/>
      </c>
      <c r="D321" s="164"/>
      <c r="E321" s="165"/>
      <c r="F321" s="166"/>
      <c r="G321" s="167"/>
      <c r="H321" s="167"/>
      <c r="I321" s="166"/>
      <c r="J321" s="165"/>
      <c r="K321" s="165"/>
      <c r="L321" s="165"/>
      <c r="M321" s="165"/>
      <c r="N321" s="166"/>
      <c r="O321" s="166"/>
    </row>
    <row r="322" spans="1:15" ht="20.100000000000001" customHeight="1" x14ac:dyDescent="0.2">
      <c r="A322" s="162">
        <v>320</v>
      </c>
      <c r="B322" s="163" t="str">
        <f t="shared" si="8"/>
        <v/>
      </c>
      <c r="C322" s="163" t="str">
        <f t="shared" si="9"/>
        <v/>
      </c>
      <c r="D322" s="164"/>
      <c r="E322" s="165"/>
      <c r="F322" s="166"/>
      <c r="G322" s="167"/>
      <c r="H322" s="167"/>
      <c r="I322" s="166"/>
      <c r="J322" s="165"/>
      <c r="K322" s="165"/>
      <c r="L322" s="165"/>
      <c r="M322" s="165"/>
      <c r="N322" s="166"/>
      <c r="O322" s="166"/>
    </row>
    <row r="323" spans="1:15" ht="20.100000000000001" customHeight="1" x14ac:dyDescent="0.2">
      <c r="A323" s="162">
        <v>321</v>
      </c>
      <c r="B323" s="163" t="str">
        <f t="shared" si="8"/>
        <v/>
      </c>
      <c r="C323" s="163" t="str">
        <f t="shared" si="9"/>
        <v/>
      </c>
      <c r="D323" s="164"/>
      <c r="E323" s="165"/>
      <c r="F323" s="166"/>
      <c r="G323" s="167"/>
      <c r="H323" s="167"/>
      <c r="I323" s="166"/>
      <c r="J323" s="165"/>
      <c r="K323" s="165"/>
      <c r="L323" s="165"/>
      <c r="M323" s="165"/>
      <c r="N323" s="166"/>
      <c r="O323" s="166"/>
    </row>
    <row r="324" spans="1:15" ht="20.100000000000001" customHeight="1" x14ac:dyDescent="0.2">
      <c r="A324" s="162">
        <v>322</v>
      </c>
      <c r="B324" s="163" t="str">
        <f t="shared" ref="B324:B387" si="10">IF(D324&lt;&gt;"",YEAR(D324),"")</f>
        <v/>
      </c>
      <c r="C324" s="163" t="str">
        <f t="shared" ref="C324:C387" si="11">IF(D324&lt;&gt;"",MONTH(D324),"")</f>
        <v/>
      </c>
      <c r="D324" s="164"/>
      <c r="E324" s="165"/>
      <c r="F324" s="166"/>
      <c r="G324" s="167"/>
      <c r="H324" s="167"/>
      <c r="I324" s="166"/>
      <c r="J324" s="165"/>
      <c r="K324" s="165"/>
      <c r="L324" s="165"/>
      <c r="M324" s="165"/>
      <c r="N324" s="166"/>
      <c r="O324" s="166"/>
    </row>
    <row r="325" spans="1:15" ht="20.100000000000001" customHeight="1" x14ac:dyDescent="0.2">
      <c r="A325" s="162">
        <v>323</v>
      </c>
      <c r="B325" s="163" t="str">
        <f t="shared" si="10"/>
        <v/>
      </c>
      <c r="C325" s="163" t="str">
        <f t="shared" si="11"/>
        <v/>
      </c>
      <c r="D325" s="164"/>
      <c r="E325" s="165"/>
      <c r="F325" s="166"/>
      <c r="G325" s="167"/>
      <c r="H325" s="167"/>
      <c r="I325" s="166"/>
      <c r="J325" s="165"/>
      <c r="K325" s="165"/>
      <c r="L325" s="165"/>
      <c r="M325" s="165"/>
      <c r="N325" s="166"/>
      <c r="O325" s="166"/>
    </row>
    <row r="326" spans="1:15" ht="20.100000000000001" customHeight="1" x14ac:dyDescent="0.2">
      <c r="A326" s="162">
        <v>324</v>
      </c>
      <c r="B326" s="163" t="str">
        <f t="shared" si="10"/>
        <v/>
      </c>
      <c r="C326" s="163" t="str">
        <f t="shared" si="11"/>
        <v/>
      </c>
      <c r="D326" s="164"/>
      <c r="E326" s="165"/>
      <c r="F326" s="166"/>
      <c r="G326" s="167"/>
      <c r="H326" s="167"/>
      <c r="I326" s="166"/>
      <c r="J326" s="165"/>
      <c r="K326" s="165"/>
      <c r="L326" s="165"/>
      <c r="M326" s="165"/>
      <c r="N326" s="166"/>
      <c r="O326" s="166"/>
    </row>
    <row r="327" spans="1:15" ht="20.100000000000001" customHeight="1" x14ac:dyDescent="0.2">
      <c r="A327" s="162">
        <v>325</v>
      </c>
      <c r="B327" s="163" t="str">
        <f t="shared" si="10"/>
        <v/>
      </c>
      <c r="C327" s="163" t="str">
        <f t="shared" si="11"/>
        <v/>
      </c>
      <c r="D327" s="164"/>
      <c r="E327" s="165"/>
      <c r="F327" s="166"/>
      <c r="G327" s="167"/>
      <c r="H327" s="167"/>
      <c r="I327" s="166"/>
      <c r="J327" s="165"/>
      <c r="K327" s="165"/>
      <c r="L327" s="165"/>
      <c r="M327" s="165"/>
      <c r="N327" s="166"/>
      <c r="O327" s="166"/>
    </row>
    <row r="328" spans="1:15" ht="20.100000000000001" customHeight="1" x14ac:dyDescent="0.2">
      <c r="A328" s="162">
        <v>326</v>
      </c>
      <c r="B328" s="163" t="str">
        <f t="shared" si="10"/>
        <v/>
      </c>
      <c r="C328" s="163" t="str">
        <f t="shared" si="11"/>
        <v/>
      </c>
      <c r="D328" s="164"/>
      <c r="E328" s="165"/>
      <c r="F328" s="166"/>
      <c r="G328" s="167"/>
      <c r="H328" s="167"/>
      <c r="I328" s="166"/>
      <c r="J328" s="165"/>
      <c r="K328" s="165"/>
      <c r="L328" s="165"/>
      <c r="M328" s="165"/>
      <c r="N328" s="166"/>
      <c r="O328" s="166"/>
    </row>
    <row r="329" spans="1:15" ht="20.100000000000001" customHeight="1" x14ac:dyDescent="0.2">
      <c r="A329" s="162">
        <v>327</v>
      </c>
      <c r="B329" s="163" t="str">
        <f t="shared" si="10"/>
        <v/>
      </c>
      <c r="C329" s="163" t="str">
        <f t="shared" si="11"/>
        <v/>
      </c>
      <c r="D329" s="164"/>
      <c r="E329" s="165"/>
      <c r="F329" s="166"/>
      <c r="G329" s="167"/>
      <c r="H329" s="167"/>
      <c r="I329" s="166"/>
      <c r="J329" s="165"/>
      <c r="K329" s="165"/>
      <c r="L329" s="165"/>
      <c r="M329" s="165"/>
      <c r="N329" s="166"/>
      <c r="O329" s="166"/>
    </row>
    <row r="330" spans="1:15" ht="20.100000000000001" customHeight="1" x14ac:dyDescent="0.2">
      <c r="A330" s="162">
        <v>328</v>
      </c>
      <c r="B330" s="163" t="str">
        <f t="shared" si="10"/>
        <v/>
      </c>
      <c r="C330" s="163" t="str">
        <f t="shared" si="11"/>
        <v/>
      </c>
      <c r="D330" s="164"/>
      <c r="E330" s="165"/>
      <c r="F330" s="166"/>
      <c r="G330" s="167"/>
      <c r="H330" s="167"/>
      <c r="I330" s="166"/>
      <c r="J330" s="165"/>
      <c r="K330" s="165"/>
      <c r="L330" s="165"/>
      <c r="M330" s="165"/>
      <c r="N330" s="166"/>
      <c r="O330" s="166"/>
    </row>
    <row r="331" spans="1:15" ht="20.100000000000001" customHeight="1" x14ac:dyDescent="0.2">
      <c r="A331" s="162">
        <v>329</v>
      </c>
      <c r="B331" s="163" t="str">
        <f t="shared" si="10"/>
        <v/>
      </c>
      <c r="C331" s="163" t="str">
        <f t="shared" si="11"/>
        <v/>
      </c>
      <c r="D331" s="164"/>
      <c r="E331" s="165"/>
      <c r="F331" s="166"/>
      <c r="G331" s="167"/>
      <c r="H331" s="167"/>
      <c r="I331" s="166"/>
      <c r="J331" s="165"/>
      <c r="K331" s="165"/>
      <c r="L331" s="165"/>
      <c r="M331" s="165"/>
      <c r="N331" s="166"/>
      <c r="O331" s="166"/>
    </row>
    <row r="332" spans="1:15" ht="20.100000000000001" customHeight="1" x14ac:dyDescent="0.2">
      <c r="A332" s="162">
        <v>330</v>
      </c>
      <c r="B332" s="163" t="str">
        <f t="shared" si="10"/>
        <v/>
      </c>
      <c r="C332" s="163" t="str">
        <f t="shared" si="11"/>
        <v/>
      </c>
      <c r="D332" s="164"/>
      <c r="E332" s="165"/>
      <c r="F332" s="166"/>
      <c r="G332" s="167"/>
      <c r="H332" s="167"/>
      <c r="I332" s="166"/>
      <c r="J332" s="165"/>
      <c r="K332" s="165"/>
      <c r="L332" s="165"/>
      <c r="M332" s="165"/>
      <c r="N332" s="166"/>
      <c r="O332" s="166"/>
    </row>
    <row r="333" spans="1:15" ht="20.100000000000001" customHeight="1" x14ac:dyDescent="0.2">
      <c r="A333" s="162">
        <v>331</v>
      </c>
      <c r="B333" s="163" t="str">
        <f t="shared" si="10"/>
        <v/>
      </c>
      <c r="C333" s="163" t="str">
        <f t="shared" si="11"/>
        <v/>
      </c>
      <c r="D333" s="164"/>
      <c r="E333" s="165"/>
      <c r="F333" s="166"/>
      <c r="G333" s="167"/>
      <c r="H333" s="167"/>
      <c r="I333" s="166"/>
      <c r="J333" s="165"/>
      <c r="K333" s="165"/>
      <c r="L333" s="165"/>
      <c r="M333" s="165"/>
      <c r="N333" s="166"/>
      <c r="O333" s="166"/>
    </row>
    <row r="334" spans="1:15" ht="20.100000000000001" customHeight="1" x14ac:dyDescent="0.2">
      <c r="A334" s="162">
        <v>332</v>
      </c>
      <c r="B334" s="163" t="str">
        <f t="shared" si="10"/>
        <v/>
      </c>
      <c r="C334" s="163" t="str">
        <f t="shared" si="11"/>
        <v/>
      </c>
      <c r="D334" s="164"/>
      <c r="E334" s="165"/>
      <c r="F334" s="166"/>
      <c r="G334" s="167"/>
      <c r="H334" s="167"/>
      <c r="I334" s="166"/>
      <c r="J334" s="165"/>
      <c r="K334" s="165"/>
      <c r="L334" s="165"/>
      <c r="M334" s="165"/>
      <c r="N334" s="166"/>
      <c r="O334" s="166"/>
    </row>
    <row r="335" spans="1:15" ht="20.100000000000001" customHeight="1" x14ac:dyDescent="0.2">
      <c r="A335" s="162">
        <v>333</v>
      </c>
      <c r="B335" s="163" t="str">
        <f t="shared" si="10"/>
        <v/>
      </c>
      <c r="C335" s="163" t="str">
        <f t="shared" si="11"/>
        <v/>
      </c>
      <c r="D335" s="164"/>
      <c r="E335" s="165"/>
      <c r="F335" s="166"/>
      <c r="G335" s="167"/>
      <c r="H335" s="167"/>
      <c r="I335" s="166"/>
      <c r="J335" s="165"/>
      <c r="K335" s="165"/>
      <c r="L335" s="165"/>
      <c r="M335" s="165"/>
      <c r="N335" s="166"/>
      <c r="O335" s="166"/>
    </row>
    <row r="336" spans="1:15" ht="20.100000000000001" customHeight="1" x14ac:dyDescent="0.2">
      <c r="A336" s="162">
        <v>334</v>
      </c>
      <c r="B336" s="163" t="str">
        <f t="shared" si="10"/>
        <v/>
      </c>
      <c r="C336" s="163" t="str">
        <f t="shared" si="11"/>
        <v/>
      </c>
      <c r="D336" s="164"/>
      <c r="E336" s="165"/>
      <c r="F336" s="166"/>
      <c r="G336" s="167"/>
      <c r="H336" s="167"/>
      <c r="I336" s="166"/>
      <c r="J336" s="165"/>
      <c r="K336" s="165"/>
      <c r="L336" s="165"/>
      <c r="M336" s="165"/>
      <c r="N336" s="166"/>
      <c r="O336" s="166"/>
    </row>
    <row r="337" spans="1:15" ht="20.100000000000001" customHeight="1" x14ac:dyDescent="0.2">
      <c r="A337" s="162">
        <v>335</v>
      </c>
      <c r="B337" s="163" t="str">
        <f t="shared" si="10"/>
        <v/>
      </c>
      <c r="C337" s="163" t="str">
        <f t="shared" si="11"/>
        <v/>
      </c>
      <c r="D337" s="164"/>
      <c r="E337" s="165"/>
      <c r="F337" s="166"/>
      <c r="G337" s="167"/>
      <c r="H337" s="167"/>
      <c r="I337" s="166"/>
      <c r="J337" s="165"/>
      <c r="K337" s="165"/>
      <c r="L337" s="165"/>
      <c r="M337" s="165"/>
      <c r="N337" s="166"/>
      <c r="O337" s="166"/>
    </row>
    <row r="338" spans="1:15" ht="20.100000000000001" customHeight="1" x14ac:dyDescent="0.2">
      <c r="A338" s="162">
        <v>336</v>
      </c>
      <c r="B338" s="163" t="str">
        <f t="shared" si="10"/>
        <v/>
      </c>
      <c r="C338" s="163" t="str">
        <f t="shared" si="11"/>
        <v/>
      </c>
      <c r="D338" s="164"/>
      <c r="E338" s="165"/>
      <c r="F338" s="166"/>
      <c r="G338" s="167"/>
      <c r="H338" s="167"/>
      <c r="I338" s="166"/>
      <c r="J338" s="165"/>
      <c r="K338" s="165"/>
      <c r="L338" s="165"/>
      <c r="M338" s="165"/>
      <c r="N338" s="166"/>
      <c r="O338" s="166"/>
    </row>
    <row r="339" spans="1:15" ht="20.100000000000001" customHeight="1" x14ac:dyDescent="0.2">
      <c r="A339" s="162">
        <v>337</v>
      </c>
      <c r="B339" s="163" t="str">
        <f t="shared" si="10"/>
        <v/>
      </c>
      <c r="C339" s="163" t="str">
        <f t="shared" si="11"/>
        <v/>
      </c>
      <c r="D339" s="164"/>
      <c r="E339" s="165"/>
      <c r="F339" s="166"/>
      <c r="G339" s="167"/>
      <c r="H339" s="167"/>
      <c r="I339" s="166"/>
      <c r="J339" s="165"/>
      <c r="K339" s="165"/>
      <c r="L339" s="165"/>
      <c r="M339" s="165"/>
      <c r="N339" s="166"/>
      <c r="O339" s="166"/>
    </row>
    <row r="340" spans="1:15" ht="20.100000000000001" customHeight="1" x14ac:dyDescent="0.2">
      <c r="A340" s="162">
        <v>338</v>
      </c>
      <c r="B340" s="163" t="str">
        <f t="shared" si="10"/>
        <v/>
      </c>
      <c r="C340" s="163" t="str">
        <f t="shared" si="11"/>
        <v/>
      </c>
      <c r="D340" s="164"/>
      <c r="E340" s="165"/>
      <c r="F340" s="166"/>
      <c r="G340" s="167"/>
      <c r="H340" s="167"/>
      <c r="I340" s="166"/>
      <c r="J340" s="165"/>
      <c r="K340" s="165"/>
      <c r="L340" s="165"/>
      <c r="M340" s="165"/>
      <c r="N340" s="166"/>
      <c r="O340" s="166"/>
    </row>
    <row r="341" spans="1:15" ht="20.100000000000001" customHeight="1" x14ac:dyDescent="0.2">
      <c r="A341" s="162">
        <v>339</v>
      </c>
      <c r="B341" s="163" t="str">
        <f t="shared" si="10"/>
        <v/>
      </c>
      <c r="C341" s="163" t="str">
        <f t="shared" si="11"/>
        <v/>
      </c>
      <c r="D341" s="164"/>
      <c r="E341" s="165"/>
      <c r="F341" s="166"/>
      <c r="G341" s="167"/>
      <c r="H341" s="167"/>
      <c r="I341" s="166"/>
      <c r="J341" s="165"/>
      <c r="K341" s="165"/>
      <c r="L341" s="165"/>
      <c r="M341" s="165"/>
      <c r="N341" s="166"/>
      <c r="O341" s="166"/>
    </row>
    <row r="342" spans="1:15" ht="20.100000000000001" customHeight="1" x14ac:dyDescent="0.2">
      <c r="A342" s="162">
        <v>340</v>
      </c>
      <c r="B342" s="163" t="str">
        <f t="shared" si="10"/>
        <v/>
      </c>
      <c r="C342" s="163" t="str">
        <f t="shared" si="11"/>
        <v/>
      </c>
      <c r="D342" s="164"/>
      <c r="E342" s="165"/>
      <c r="F342" s="166"/>
      <c r="G342" s="167"/>
      <c r="H342" s="167"/>
      <c r="I342" s="166"/>
      <c r="J342" s="165"/>
      <c r="K342" s="165"/>
      <c r="L342" s="165"/>
      <c r="M342" s="165"/>
      <c r="N342" s="166"/>
      <c r="O342" s="166"/>
    </row>
    <row r="343" spans="1:15" ht="20.100000000000001" customHeight="1" x14ac:dyDescent="0.2">
      <c r="A343" s="162">
        <v>341</v>
      </c>
      <c r="B343" s="163" t="str">
        <f t="shared" si="10"/>
        <v/>
      </c>
      <c r="C343" s="163" t="str">
        <f t="shared" si="11"/>
        <v/>
      </c>
      <c r="D343" s="164"/>
      <c r="E343" s="165"/>
      <c r="F343" s="166"/>
      <c r="G343" s="167"/>
      <c r="H343" s="167"/>
      <c r="I343" s="166"/>
      <c r="J343" s="165"/>
      <c r="K343" s="165"/>
      <c r="L343" s="165"/>
      <c r="M343" s="165"/>
      <c r="N343" s="166"/>
      <c r="O343" s="166"/>
    </row>
    <row r="344" spans="1:15" ht="20.100000000000001" customHeight="1" x14ac:dyDescent="0.2">
      <c r="A344" s="162">
        <v>342</v>
      </c>
      <c r="B344" s="163" t="str">
        <f t="shared" si="10"/>
        <v/>
      </c>
      <c r="C344" s="163" t="str">
        <f t="shared" si="11"/>
        <v/>
      </c>
      <c r="D344" s="164"/>
      <c r="E344" s="165"/>
      <c r="F344" s="166"/>
      <c r="G344" s="167"/>
      <c r="H344" s="167"/>
      <c r="I344" s="166"/>
      <c r="J344" s="165"/>
      <c r="K344" s="165"/>
      <c r="L344" s="165"/>
      <c r="M344" s="165"/>
      <c r="N344" s="166"/>
      <c r="O344" s="166"/>
    </row>
    <row r="345" spans="1:15" ht="20.100000000000001" customHeight="1" x14ac:dyDescent="0.2">
      <c r="A345" s="162">
        <v>343</v>
      </c>
      <c r="B345" s="163" t="str">
        <f t="shared" si="10"/>
        <v/>
      </c>
      <c r="C345" s="163" t="str">
        <f t="shared" si="11"/>
        <v/>
      </c>
      <c r="D345" s="164"/>
      <c r="E345" s="165"/>
      <c r="F345" s="166"/>
      <c r="G345" s="167"/>
      <c r="H345" s="167"/>
      <c r="I345" s="166"/>
      <c r="J345" s="165"/>
      <c r="K345" s="165"/>
      <c r="L345" s="165"/>
      <c r="M345" s="165"/>
      <c r="N345" s="166"/>
      <c r="O345" s="166"/>
    </row>
    <row r="346" spans="1:15" ht="20.100000000000001" customHeight="1" x14ac:dyDescent="0.2">
      <c r="A346" s="162">
        <v>344</v>
      </c>
      <c r="B346" s="163" t="str">
        <f t="shared" si="10"/>
        <v/>
      </c>
      <c r="C346" s="163" t="str">
        <f t="shared" si="11"/>
        <v/>
      </c>
      <c r="D346" s="164"/>
      <c r="E346" s="165"/>
      <c r="F346" s="166"/>
      <c r="G346" s="167"/>
      <c r="H346" s="167"/>
      <c r="I346" s="166"/>
      <c r="J346" s="165"/>
      <c r="K346" s="165"/>
      <c r="L346" s="165"/>
      <c r="M346" s="165"/>
      <c r="N346" s="166"/>
      <c r="O346" s="166"/>
    </row>
    <row r="347" spans="1:15" ht="20.100000000000001" customHeight="1" x14ac:dyDescent="0.2">
      <c r="A347" s="162">
        <v>345</v>
      </c>
      <c r="B347" s="163" t="str">
        <f t="shared" si="10"/>
        <v/>
      </c>
      <c r="C347" s="163" t="str">
        <f t="shared" si="11"/>
        <v/>
      </c>
      <c r="D347" s="164"/>
      <c r="E347" s="165"/>
      <c r="F347" s="166"/>
      <c r="G347" s="167"/>
      <c r="H347" s="167"/>
      <c r="I347" s="166"/>
      <c r="J347" s="165"/>
      <c r="K347" s="165"/>
      <c r="L347" s="165"/>
      <c r="M347" s="165"/>
      <c r="N347" s="166"/>
      <c r="O347" s="166"/>
    </row>
    <row r="348" spans="1:15" ht="20.100000000000001" customHeight="1" x14ac:dyDescent="0.2">
      <c r="A348" s="162">
        <v>346</v>
      </c>
      <c r="B348" s="163" t="str">
        <f t="shared" si="10"/>
        <v/>
      </c>
      <c r="C348" s="163" t="str">
        <f t="shared" si="11"/>
        <v/>
      </c>
      <c r="D348" s="164"/>
      <c r="E348" s="165"/>
      <c r="F348" s="166"/>
      <c r="G348" s="167"/>
      <c r="H348" s="167"/>
      <c r="I348" s="166"/>
      <c r="J348" s="165"/>
      <c r="K348" s="165"/>
      <c r="L348" s="165"/>
      <c r="M348" s="165"/>
      <c r="N348" s="166"/>
      <c r="O348" s="166"/>
    </row>
    <row r="349" spans="1:15" ht="20.100000000000001" customHeight="1" x14ac:dyDescent="0.2">
      <c r="A349" s="162">
        <v>347</v>
      </c>
      <c r="B349" s="163" t="str">
        <f t="shared" si="10"/>
        <v/>
      </c>
      <c r="C349" s="163" t="str">
        <f t="shared" si="11"/>
        <v/>
      </c>
      <c r="D349" s="164"/>
      <c r="E349" s="165"/>
      <c r="F349" s="166"/>
      <c r="G349" s="167"/>
      <c r="H349" s="167"/>
      <c r="I349" s="166"/>
      <c r="J349" s="165"/>
      <c r="K349" s="165"/>
      <c r="L349" s="165"/>
      <c r="M349" s="165"/>
      <c r="N349" s="166"/>
      <c r="O349" s="166"/>
    </row>
    <row r="350" spans="1:15" ht="20.100000000000001" customHeight="1" x14ac:dyDescent="0.2">
      <c r="A350" s="162">
        <v>348</v>
      </c>
      <c r="B350" s="163" t="str">
        <f t="shared" si="10"/>
        <v/>
      </c>
      <c r="C350" s="163" t="str">
        <f t="shared" si="11"/>
        <v/>
      </c>
      <c r="D350" s="164"/>
      <c r="E350" s="165"/>
      <c r="F350" s="166"/>
      <c r="G350" s="167"/>
      <c r="H350" s="167"/>
      <c r="I350" s="166"/>
      <c r="J350" s="165"/>
      <c r="K350" s="165"/>
      <c r="L350" s="165"/>
      <c r="M350" s="165"/>
      <c r="N350" s="166"/>
      <c r="O350" s="166"/>
    </row>
    <row r="351" spans="1:15" ht="20.100000000000001" customHeight="1" x14ac:dyDescent="0.2">
      <c r="A351" s="162">
        <v>349</v>
      </c>
      <c r="B351" s="163" t="str">
        <f t="shared" si="10"/>
        <v/>
      </c>
      <c r="C351" s="163" t="str">
        <f t="shared" si="11"/>
        <v/>
      </c>
      <c r="D351" s="164"/>
      <c r="E351" s="165"/>
      <c r="F351" s="166"/>
      <c r="G351" s="167"/>
      <c r="H351" s="167"/>
      <c r="I351" s="166"/>
      <c r="J351" s="165"/>
      <c r="K351" s="165"/>
      <c r="L351" s="165"/>
      <c r="M351" s="165"/>
      <c r="N351" s="166"/>
      <c r="O351" s="166"/>
    </row>
    <row r="352" spans="1:15" ht="20.100000000000001" customHeight="1" x14ac:dyDescent="0.2">
      <c r="A352" s="162">
        <v>350</v>
      </c>
      <c r="B352" s="163" t="str">
        <f t="shared" si="10"/>
        <v/>
      </c>
      <c r="C352" s="163" t="str">
        <f t="shared" si="11"/>
        <v/>
      </c>
      <c r="D352" s="164"/>
      <c r="E352" s="165"/>
      <c r="F352" s="166"/>
      <c r="G352" s="167"/>
      <c r="H352" s="167"/>
      <c r="I352" s="166"/>
      <c r="J352" s="165"/>
      <c r="K352" s="165"/>
      <c r="L352" s="165"/>
      <c r="M352" s="165"/>
      <c r="N352" s="166"/>
      <c r="O352" s="166"/>
    </row>
    <row r="353" spans="1:15" ht="20.100000000000001" customHeight="1" x14ac:dyDescent="0.2">
      <c r="A353" s="162">
        <v>351</v>
      </c>
      <c r="B353" s="163" t="str">
        <f t="shared" si="10"/>
        <v/>
      </c>
      <c r="C353" s="163" t="str">
        <f t="shared" si="11"/>
        <v/>
      </c>
      <c r="D353" s="164"/>
      <c r="E353" s="165"/>
      <c r="F353" s="166"/>
      <c r="G353" s="167"/>
      <c r="H353" s="167"/>
      <c r="I353" s="166"/>
      <c r="J353" s="165"/>
      <c r="K353" s="165"/>
      <c r="L353" s="165"/>
      <c r="M353" s="165"/>
      <c r="N353" s="166"/>
      <c r="O353" s="166"/>
    </row>
    <row r="354" spans="1:15" ht="20.100000000000001" customHeight="1" x14ac:dyDescent="0.2">
      <c r="A354" s="162">
        <v>352</v>
      </c>
      <c r="B354" s="163" t="str">
        <f t="shared" si="10"/>
        <v/>
      </c>
      <c r="C354" s="163" t="str">
        <f t="shared" si="11"/>
        <v/>
      </c>
      <c r="D354" s="164"/>
      <c r="E354" s="165"/>
      <c r="F354" s="166"/>
      <c r="G354" s="167"/>
      <c r="H354" s="167"/>
      <c r="I354" s="166"/>
      <c r="J354" s="165"/>
      <c r="K354" s="165"/>
      <c r="L354" s="165"/>
      <c r="M354" s="165"/>
      <c r="N354" s="166"/>
      <c r="O354" s="166"/>
    </row>
    <row r="355" spans="1:15" ht="20.100000000000001" customHeight="1" x14ac:dyDescent="0.2">
      <c r="A355" s="162">
        <v>353</v>
      </c>
      <c r="B355" s="163" t="str">
        <f t="shared" si="10"/>
        <v/>
      </c>
      <c r="C355" s="163" t="str">
        <f t="shared" si="11"/>
        <v/>
      </c>
      <c r="D355" s="164"/>
      <c r="E355" s="165"/>
      <c r="F355" s="166"/>
      <c r="G355" s="167"/>
      <c r="H355" s="167"/>
      <c r="I355" s="166"/>
      <c r="J355" s="165"/>
      <c r="K355" s="165"/>
      <c r="L355" s="165"/>
      <c r="M355" s="165"/>
      <c r="N355" s="166"/>
      <c r="O355" s="166"/>
    </row>
    <row r="356" spans="1:15" ht="20.100000000000001" customHeight="1" x14ac:dyDescent="0.2">
      <c r="A356" s="162">
        <v>354</v>
      </c>
      <c r="B356" s="163" t="str">
        <f t="shared" si="10"/>
        <v/>
      </c>
      <c r="C356" s="163" t="str">
        <f t="shared" si="11"/>
        <v/>
      </c>
      <c r="D356" s="164"/>
      <c r="E356" s="165"/>
      <c r="F356" s="166"/>
      <c r="G356" s="167"/>
      <c r="H356" s="167"/>
      <c r="I356" s="166"/>
      <c r="J356" s="165"/>
      <c r="K356" s="165"/>
      <c r="L356" s="165"/>
      <c r="M356" s="165"/>
      <c r="N356" s="166"/>
      <c r="O356" s="166"/>
    </row>
    <row r="357" spans="1:15" ht="20.100000000000001" customHeight="1" x14ac:dyDescent="0.2">
      <c r="A357" s="162">
        <v>355</v>
      </c>
      <c r="B357" s="163" t="str">
        <f t="shared" si="10"/>
        <v/>
      </c>
      <c r="C357" s="163" t="str">
        <f t="shared" si="11"/>
        <v/>
      </c>
      <c r="D357" s="164"/>
      <c r="E357" s="165"/>
      <c r="F357" s="166"/>
      <c r="G357" s="167"/>
      <c r="H357" s="167"/>
      <c r="I357" s="166"/>
      <c r="J357" s="165"/>
      <c r="K357" s="165"/>
      <c r="L357" s="165"/>
      <c r="M357" s="165"/>
      <c r="N357" s="166"/>
      <c r="O357" s="166"/>
    </row>
    <row r="358" spans="1:15" ht="20.100000000000001" customHeight="1" x14ac:dyDescent="0.2">
      <c r="A358" s="162">
        <v>356</v>
      </c>
      <c r="B358" s="163" t="str">
        <f t="shared" si="10"/>
        <v/>
      </c>
      <c r="C358" s="163" t="str">
        <f t="shared" si="11"/>
        <v/>
      </c>
      <c r="D358" s="164"/>
      <c r="E358" s="165"/>
      <c r="F358" s="166"/>
      <c r="G358" s="167"/>
      <c r="H358" s="167"/>
      <c r="I358" s="166"/>
      <c r="J358" s="165"/>
      <c r="K358" s="165"/>
      <c r="L358" s="165"/>
      <c r="M358" s="165"/>
      <c r="N358" s="166"/>
      <c r="O358" s="166"/>
    </row>
    <row r="359" spans="1:15" ht="20.100000000000001" customHeight="1" x14ac:dyDescent="0.2">
      <c r="A359" s="162">
        <v>357</v>
      </c>
      <c r="B359" s="163" t="str">
        <f t="shared" si="10"/>
        <v/>
      </c>
      <c r="C359" s="163" t="str">
        <f t="shared" si="11"/>
        <v/>
      </c>
      <c r="D359" s="164"/>
      <c r="E359" s="165"/>
      <c r="F359" s="166"/>
      <c r="G359" s="167"/>
      <c r="H359" s="167"/>
      <c r="I359" s="166"/>
      <c r="J359" s="165"/>
      <c r="K359" s="165"/>
      <c r="L359" s="165"/>
      <c r="M359" s="165"/>
      <c r="N359" s="166"/>
      <c r="O359" s="166"/>
    </row>
    <row r="360" spans="1:15" ht="20.100000000000001" customHeight="1" x14ac:dyDescent="0.2">
      <c r="A360" s="162">
        <v>358</v>
      </c>
      <c r="B360" s="163" t="str">
        <f t="shared" si="10"/>
        <v/>
      </c>
      <c r="C360" s="163" t="str">
        <f t="shared" si="11"/>
        <v/>
      </c>
      <c r="D360" s="164"/>
      <c r="E360" s="165"/>
      <c r="F360" s="166"/>
      <c r="G360" s="167"/>
      <c r="H360" s="167"/>
      <c r="I360" s="166"/>
      <c r="J360" s="165"/>
      <c r="K360" s="165"/>
      <c r="L360" s="165"/>
      <c r="M360" s="165"/>
      <c r="N360" s="166"/>
      <c r="O360" s="166"/>
    </row>
    <row r="361" spans="1:15" ht="20.100000000000001" customHeight="1" x14ac:dyDescent="0.2">
      <c r="A361" s="162">
        <v>359</v>
      </c>
      <c r="B361" s="163" t="str">
        <f t="shared" si="10"/>
        <v/>
      </c>
      <c r="C361" s="163" t="str">
        <f t="shared" si="11"/>
        <v/>
      </c>
      <c r="D361" s="164"/>
      <c r="E361" s="165"/>
      <c r="F361" s="166"/>
      <c r="G361" s="167"/>
      <c r="H361" s="167"/>
      <c r="I361" s="166"/>
      <c r="J361" s="165"/>
      <c r="K361" s="165"/>
      <c r="L361" s="165"/>
      <c r="M361" s="165"/>
      <c r="N361" s="166"/>
      <c r="O361" s="166"/>
    </row>
    <row r="362" spans="1:15" ht="20.100000000000001" customHeight="1" x14ac:dyDescent="0.2">
      <c r="A362" s="162">
        <v>360</v>
      </c>
      <c r="B362" s="163" t="str">
        <f t="shared" si="10"/>
        <v/>
      </c>
      <c r="C362" s="163" t="str">
        <f t="shared" si="11"/>
        <v/>
      </c>
      <c r="D362" s="164"/>
      <c r="E362" s="165"/>
      <c r="F362" s="166"/>
      <c r="G362" s="167"/>
      <c r="H362" s="167"/>
      <c r="I362" s="166"/>
      <c r="J362" s="165"/>
      <c r="K362" s="165"/>
      <c r="L362" s="165"/>
      <c r="M362" s="165"/>
      <c r="N362" s="166"/>
      <c r="O362" s="166"/>
    </row>
    <row r="363" spans="1:15" ht="20.100000000000001" customHeight="1" x14ac:dyDescent="0.2">
      <c r="A363" s="162">
        <v>361</v>
      </c>
      <c r="B363" s="163" t="str">
        <f t="shared" si="10"/>
        <v/>
      </c>
      <c r="C363" s="163" t="str">
        <f t="shared" si="11"/>
        <v/>
      </c>
      <c r="D363" s="164"/>
      <c r="E363" s="165"/>
      <c r="F363" s="166"/>
      <c r="G363" s="167"/>
      <c r="H363" s="167"/>
      <c r="I363" s="166"/>
      <c r="J363" s="165"/>
      <c r="K363" s="165"/>
      <c r="L363" s="165"/>
      <c r="M363" s="165"/>
      <c r="N363" s="166"/>
      <c r="O363" s="166"/>
    </row>
    <row r="364" spans="1:15" ht="20.100000000000001" customHeight="1" x14ac:dyDescent="0.2">
      <c r="A364" s="162">
        <v>362</v>
      </c>
      <c r="B364" s="163" t="str">
        <f t="shared" si="10"/>
        <v/>
      </c>
      <c r="C364" s="163" t="str">
        <f t="shared" si="11"/>
        <v/>
      </c>
      <c r="D364" s="164"/>
      <c r="E364" s="165"/>
      <c r="F364" s="166"/>
      <c r="G364" s="167"/>
      <c r="H364" s="167"/>
      <c r="I364" s="166"/>
      <c r="J364" s="165"/>
      <c r="K364" s="165"/>
      <c r="L364" s="165"/>
      <c r="M364" s="165"/>
      <c r="N364" s="166"/>
      <c r="O364" s="166"/>
    </row>
    <row r="365" spans="1:15" ht="20.100000000000001" customHeight="1" x14ac:dyDescent="0.2">
      <c r="A365" s="162">
        <v>363</v>
      </c>
      <c r="B365" s="163" t="str">
        <f t="shared" si="10"/>
        <v/>
      </c>
      <c r="C365" s="163" t="str">
        <f t="shared" si="11"/>
        <v/>
      </c>
      <c r="D365" s="164"/>
      <c r="E365" s="165"/>
      <c r="F365" s="166"/>
      <c r="G365" s="167"/>
      <c r="H365" s="167"/>
      <c r="I365" s="166"/>
      <c r="J365" s="165"/>
      <c r="K365" s="165"/>
      <c r="L365" s="165"/>
      <c r="M365" s="165"/>
      <c r="N365" s="166"/>
      <c r="O365" s="166"/>
    </row>
    <row r="366" spans="1:15" ht="20.100000000000001" customHeight="1" x14ac:dyDescent="0.2">
      <c r="A366" s="162">
        <v>364</v>
      </c>
      <c r="B366" s="163" t="str">
        <f t="shared" si="10"/>
        <v/>
      </c>
      <c r="C366" s="163" t="str">
        <f t="shared" si="11"/>
        <v/>
      </c>
      <c r="D366" s="164"/>
      <c r="E366" s="165"/>
      <c r="F366" s="166"/>
      <c r="G366" s="167"/>
      <c r="H366" s="167"/>
      <c r="I366" s="166"/>
      <c r="J366" s="165"/>
      <c r="K366" s="165"/>
      <c r="L366" s="165"/>
      <c r="M366" s="165"/>
      <c r="N366" s="166"/>
      <c r="O366" s="166"/>
    </row>
    <row r="367" spans="1:15" ht="20.100000000000001" customHeight="1" x14ac:dyDescent="0.2">
      <c r="A367" s="162">
        <v>365</v>
      </c>
      <c r="B367" s="163" t="str">
        <f t="shared" si="10"/>
        <v/>
      </c>
      <c r="C367" s="163" t="str">
        <f t="shared" si="11"/>
        <v/>
      </c>
      <c r="D367" s="164"/>
      <c r="E367" s="165"/>
      <c r="F367" s="166"/>
      <c r="G367" s="167"/>
      <c r="H367" s="167"/>
      <c r="I367" s="166"/>
      <c r="J367" s="165"/>
      <c r="K367" s="165"/>
      <c r="L367" s="165"/>
      <c r="M367" s="165"/>
      <c r="N367" s="166"/>
      <c r="O367" s="166"/>
    </row>
    <row r="368" spans="1:15" ht="20.100000000000001" customHeight="1" x14ac:dyDescent="0.2">
      <c r="A368" s="162">
        <v>366</v>
      </c>
      <c r="B368" s="163" t="str">
        <f t="shared" si="10"/>
        <v/>
      </c>
      <c r="C368" s="163" t="str">
        <f t="shared" si="11"/>
        <v/>
      </c>
      <c r="D368" s="164"/>
      <c r="E368" s="165"/>
      <c r="F368" s="166"/>
      <c r="G368" s="167"/>
      <c r="H368" s="167"/>
      <c r="I368" s="166"/>
      <c r="J368" s="165"/>
      <c r="K368" s="165"/>
      <c r="L368" s="165"/>
      <c r="M368" s="165"/>
      <c r="N368" s="166"/>
      <c r="O368" s="166"/>
    </row>
    <row r="369" spans="1:15" ht="20.100000000000001" customHeight="1" x14ac:dyDescent="0.2">
      <c r="A369" s="162">
        <v>367</v>
      </c>
      <c r="B369" s="163" t="str">
        <f t="shared" si="10"/>
        <v/>
      </c>
      <c r="C369" s="163" t="str">
        <f t="shared" si="11"/>
        <v/>
      </c>
      <c r="D369" s="164"/>
      <c r="E369" s="165"/>
      <c r="F369" s="166"/>
      <c r="G369" s="167"/>
      <c r="H369" s="167"/>
      <c r="I369" s="166"/>
      <c r="J369" s="165"/>
      <c r="K369" s="165"/>
      <c r="L369" s="165"/>
      <c r="M369" s="165"/>
      <c r="N369" s="166"/>
      <c r="O369" s="166"/>
    </row>
    <row r="370" spans="1:15" ht="20.100000000000001" customHeight="1" x14ac:dyDescent="0.2">
      <c r="A370" s="162">
        <v>368</v>
      </c>
      <c r="B370" s="163" t="str">
        <f t="shared" si="10"/>
        <v/>
      </c>
      <c r="C370" s="163" t="str">
        <f t="shared" si="11"/>
        <v/>
      </c>
      <c r="D370" s="164"/>
      <c r="E370" s="165"/>
      <c r="F370" s="166"/>
      <c r="G370" s="167"/>
      <c r="H370" s="167"/>
      <c r="I370" s="166"/>
      <c r="J370" s="165"/>
      <c r="K370" s="165"/>
      <c r="L370" s="165"/>
      <c r="M370" s="165"/>
      <c r="N370" s="166"/>
      <c r="O370" s="166"/>
    </row>
    <row r="371" spans="1:15" ht="20.100000000000001" customHeight="1" x14ac:dyDescent="0.2">
      <c r="A371" s="162">
        <v>369</v>
      </c>
      <c r="B371" s="163" t="str">
        <f t="shared" si="10"/>
        <v/>
      </c>
      <c r="C371" s="163" t="str">
        <f t="shared" si="11"/>
        <v/>
      </c>
      <c r="D371" s="164"/>
      <c r="E371" s="165"/>
      <c r="F371" s="166"/>
      <c r="G371" s="167"/>
      <c r="H371" s="167"/>
      <c r="I371" s="166"/>
      <c r="J371" s="165"/>
      <c r="K371" s="165"/>
      <c r="L371" s="165"/>
      <c r="M371" s="165"/>
      <c r="N371" s="166"/>
      <c r="O371" s="166"/>
    </row>
    <row r="372" spans="1:15" ht="20.100000000000001" customHeight="1" x14ac:dyDescent="0.2">
      <c r="A372" s="162">
        <v>370</v>
      </c>
      <c r="B372" s="163" t="str">
        <f t="shared" si="10"/>
        <v/>
      </c>
      <c r="C372" s="163" t="str">
        <f t="shared" si="11"/>
        <v/>
      </c>
      <c r="D372" s="164"/>
      <c r="E372" s="165"/>
      <c r="F372" s="166"/>
      <c r="G372" s="167"/>
      <c r="H372" s="167"/>
      <c r="I372" s="166"/>
      <c r="J372" s="165"/>
      <c r="K372" s="165"/>
      <c r="L372" s="165"/>
      <c r="M372" s="165"/>
      <c r="N372" s="166"/>
      <c r="O372" s="166"/>
    </row>
    <row r="373" spans="1:15" ht="20.100000000000001" customHeight="1" x14ac:dyDescent="0.2">
      <c r="A373" s="162">
        <v>371</v>
      </c>
      <c r="B373" s="163" t="str">
        <f t="shared" si="10"/>
        <v/>
      </c>
      <c r="C373" s="163" t="str">
        <f t="shared" si="11"/>
        <v/>
      </c>
      <c r="D373" s="164"/>
      <c r="E373" s="165"/>
      <c r="F373" s="166"/>
      <c r="G373" s="167"/>
      <c r="H373" s="167"/>
      <c r="I373" s="166"/>
      <c r="J373" s="165"/>
      <c r="K373" s="165"/>
      <c r="L373" s="165"/>
      <c r="M373" s="165"/>
      <c r="N373" s="166"/>
      <c r="O373" s="166"/>
    </row>
    <row r="374" spans="1:15" ht="20.100000000000001" customHeight="1" x14ac:dyDescent="0.2">
      <c r="A374" s="162">
        <v>372</v>
      </c>
      <c r="B374" s="163" t="str">
        <f t="shared" si="10"/>
        <v/>
      </c>
      <c r="C374" s="163" t="str">
        <f t="shared" si="11"/>
        <v/>
      </c>
      <c r="D374" s="164"/>
      <c r="E374" s="165"/>
      <c r="F374" s="166"/>
      <c r="G374" s="167"/>
      <c r="H374" s="167"/>
      <c r="I374" s="166"/>
      <c r="J374" s="165"/>
      <c r="K374" s="165"/>
      <c r="L374" s="165"/>
      <c r="M374" s="165"/>
      <c r="N374" s="166"/>
      <c r="O374" s="166"/>
    </row>
    <row r="375" spans="1:15" ht="20.100000000000001" customHeight="1" x14ac:dyDescent="0.2">
      <c r="A375" s="162">
        <v>373</v>
      </c>
      <c r="B375" s="163" t="str">
        <f t="shared" si="10"/>
        <v/>
      </c>
      <c r="C375" s="163" t="str">
        <f t="shared" si="11"/>
        <v/>
      </c>
      <c r="D375" s="164"/>
      <c r="E375" s="165"/>
      <c r="F375" s="166"/>
      <c r="G375" s="167"/>
      <c r="H375" s="167"/>
      <c r="I375" s="166"/>
      <c r="J375" s="165"/>
      <c r="K375" s="165"/>
      <c r="L375" s="165"/>
      <c r="M375" s="165"/>
      <c r="N375" s="166"/>
      <c r="O375" s="166"/>
    </row>
    <row r="376" spans="1:15" ht="20.100000000000001" customHeight="1" x14ac:dyDescent="0.2">
      <c r="A376" s="162">
        <v>374</v>
      </c>
      <c r="B376" s="163" t="str">
        <f t="shared" si="10"/>
        <v/>
      </c>
      <c r="C376" s="163" t="str">
        <f t="shared" si="11"/>
        <v/>
      </c>
      <c r="D376" s="164"/>
      <c r="E376" s="165"/>
      <c r="F376" s="166"/>
      <c r="G376" s="167"/>
      <c r="H376" s="167"/>
      <c r="I376" s="166"/>
      <c r="J376" s="165"/>
      <c r="K376" s="165"/>
      <c r="L376" s="165"/>
      <c r="M376" s="165"/>
      <c r="N376" s="166"/>
      <c r="O376" s="166"/>
    </row>
    <row r="377" spans="1:15" ht="20.100000000000001" customHeight="1" x14ac:dyDescent="0.2">
      <c r="A377" s="162">
        <v>375</v>
      </c>
      <c r="B377" s="163" t="str">
        <f t="shared" si="10"/>
        <v/>
      </c>
      <c r="C377" s="163" t="str">
        <f t="shared" si="11"/>
        <v/>
      </c>
      <c r="D377" s="164"/>
      <c r="E377" s="165"/>
      <c r="F377" s="166"/>
      <c r="G377" s="167"/>
      <c r="H377" s="167"/>
      <c r="I377" s="166"/>
      <c r="J377" s="165"/>
      <c r="K377" s="165"/>
      <c r="L377" s="165"/>
      <c r="M377" s="165"/>
      <c r="N377" s="166"/>
      <c r="O377" s="166"/>
    </row>
    <row r="378" spans="1:15" ht="20.100000000000001" customHeight="1" x14ac:dyDescent="0.2">
      <c r="A378" s="162">
        <v>376</v>
      </c>
      <c r="B378" s="163" t="str">
        <f t="shared" si="10"/>
        <v/>
      </c>
      <c r="C378" s="163" t="str">
        <f t="shared" si="11"/>
        <v/>
      </c>
      <c r="D378" s="164"/>
      <c r="E378" s="165"/>
      <c r="F378" s="166"/>
      <c r="G378" s="167"/>
      <c r="H378" s="167"/>
      <c r="I378" s="166"/>
      <c r="J378" s="165"/>
      <c r="K378" s="165"/>
      <c r="L378" s="165"/>
      <c r="M378" s="165"/>
      <c r="N378" s="166"/>
      <c r="O378" s="166"/>
    </row>
    <row r="379" spans="1:15" ht="20.100000000000001" customHeight="1" x14ac:dyDescent="0.2">
      <c r="A379" s="162">
        <v>377</v>
      </c>
      <c r="B379" s="163" t="str">
        <f t="shared" si="10"/>
        <v/>
      </c>
      <c r="C379" s="163" t="str">
        <f t="shared" si="11"/>
        <v/>
      </c>
      <c r="D379" s="164"/>
      <c r="E379" s="165"/>
      <c r="F379" s="166"/>
      <c r="G379" s="167"/>
      <c r="H379" s="167"/>
      <c r="I379" s="166"/>
      <c r="J379" s="165"/>
      <c r="K379" s="165"/>
      <c r="L379" s="165"/>
      <c r="M379" s="165"/>
      <c r="N379" s="166"/>
      <c r="O379" s="166"/>
    </row>
    <row r="380" spans="1:15" ht="20.100000000000001" customHeight="1" x14ac:dyDescent="0.2">
      <c r="A380" s="162">
        <v>378</v>
      </c>
      <c r="B380" s="163" t="str">
        <f t="shared" si="10"/>
        <v/>
      </c>
      <c r="C380" s="163" t="str">
        <f t="shared" si="11"/>
        <v/>
      </c>
      <c r="D380" s="164"/>
      <c r="E380" s="165"/>
      <c r="F380" s="166"/>
      <c r="G380" s="167"/>
      <c r="H380" s="167"/>
      <c r="I380" s="166"/>
      <c r="J380" s="165"/>
      <c r="K380" s="165"/>
      <c r="L380" s="165"/>
      <c r="M380" s="165"/>
      <c r="N380" s="166"/>
      <c r="O380" s="166"/>
    </row>
    <row r="381" spans="1:15" ht="20.100000000000001" customHeight="1" x14ac:dyDescent="0.2">
      <c r="A381" s="162">
        <v>379</v>
      </c>
      <c r="B381" s="163" t="str">
        <f t="shared" si="10"/>
        <v/>
      </c>
      <c r="C381" s="163" t="str">
        <f t="shared" si="11"/>
        <v/>
      </c>
      <c r="D381" s="164"/>
      <c r="E381" s="165"/>
      <c r="F381" s="166"/>
      <c r="G381" s="167"/>
      <c r="H381" s="167"/>
      <c r="I381" s="166"/>
      <c r="J381" s="165"/>
      <c r="K381" s="165"/>
      <c r="L381" s="165"/>
      <c r="M381" s="165"/>
      <c r="N381" s="166"/>
      <c r="O381" s="166"/>
    </row>
    <row r="382" spans="1:15" ht="20.100000000000001" customHeight="1" x14ac:dyDescent="0.2">
      <c r="A382" s="162">
        <v>380</v>
      </c>
      <c r="B382" s="163" t="str">
        <f t="shared" si="10"/>
        <v/>
      </c>
      <c r="C382" s="163" t="str">
        <f t="shared" si="11"/>
        <v/>
      </c>
      <c r="D382" s="164"/>
      <c r="E382" s="165"/>
      <c r="F382" s="166"/>
      <c r="G382" s="167"/>
      <c r="H382" s="167"/>
      <c r="I382" s="166"/>
      <c r="J382" s="165"/>
      <c r="K382" s="165"/>
      <c r="L382" s="165"/>
      <c r="M382" s="165"/>
      <c r="N382" s="166"/>
      <c r="O382" s="166"/>
    </row>
    <row r="383" spans="1:15" ht="20.100000000000001" customHeight="1" x14ac:dyDescent="0.2">
      <c r="A383" s="162">
        <v>381</v>
      </c>
      <c r="B383" s="163" t="str">
        <f t="shared" si="10"/>
        <v/>
      </c>
      <c r="C383" s="163" t="str">
        <f t="shared" si="11"/>
        <v/>
      </c>
      <c r="D383" s="164"/>
      <c r="E383" s="165"/>
      <c r="F383" s="166"/>
      <c r="G383" s="167"/>
      <c r="H383" s="167"/>
      <c r="I383" s="166"/>
      <c r="J383" s="165"/>
      <c r="K383" s="165"/>
      <c r="L383" s="165"/>
      <c r="M383" s="165"/>
      <c r="N383" s="166"/>
      <c r="O383" s="166"/>
    </row>
    <row r="384" spans="1:15" ht="20.100000000000001" customHeight="1" x14ac:dyDescent="0.2">
      <c r="A384" s="162">
        <v>382</v>
      </c>
      <c r="B384" s="163" t="str">
        <f t="shared" si="10"/>
        <v/>
      </c>
      <c r="C384" s="163" t="str">
        <f t="shared" si="11"/>
        <v/>
      </c>
      <c r="D384" s="164"/>
      <c r="E384" s="165"/>
      <c r="F384" s="166"/>
      <c r="G384" s="167"/>
      <c r="H384" s="167"/>
      <c r="I384" s="166"/>
      <c r="J384" s="165"/>
      <c r="K384" s="165"/>
      <c r="L384" s="165"/>
      <c r="M384" s="165"/>
      <c r="N384" s="166"/>
      <c r="O384" s="166"/>
    </row>
    <row r="385" spans="1:15" ht="20.100000000000001" customHeight="1" x14ac:dyDescent="0.2">
      <c r="A385" s="162">
        <v>383</v>
      </c>
      <c r="B385" s="163" t="str">
        <f t="shared" si="10"/>
        <v/>
      </c>
      <c r="C385" s="163" t="str">
        <f t="shared" si="11"/>
        <v/>
      </c>
      <c r="D385" s="164"/>
      <c r="E385" s="165"/>
      <c r="F385" s="166"/>
      <c r="G385" s="167"/>
      <c r="H385" s="167"/>
      <c r="I385" s="166"/>
      <c r="J385" s="165"/>
      <c r="K385" s="165"/>
      <c r="L385" s="165"/>
      <c r="M385" s="165"/>
      <c r="N385" s="166"/>
      <c r="O385" s="166"/>
    </row>
    <row r="386" spans="1:15" ht="20.100000000000001" customHeight="1" x14ac:dyDescent="0.2">
      <c r="A386" s="162">
        <v>384</v>
      </c>
      <c r="B386" s="163" t="str">
        <f t="shared" si="10"/>
        <v/>
      </c>
      <c r="C386" s="163" t="str">
        <f t="shared" si="11"/>
        <v/>
      </c>
      <c r="D386" s="164"/>
      <c r="E386" s="165"/>
      <c r="F386" s="166"/>
      <c r="G386" s="167"/>
      <c r="H386" s="167"/>
      <c r="I386" s="166"/>
      <c r="J386" s="165"/>
      <c r="K386" s="165"/>
      <c r="L386" s="165"/>
      <c r="M386" s="165"/>
      <c r="N386" s="166"/>
      <c r="O386" s="166"/>
    </row>
    <row r="387" spans="1:15" ht="20.100000000000001" customHeight="1" x14ac:dyDescent="0.2">
      <c r="A387" s="162">
        <v>385</v>
      </c>
      <c r="B387" s="163" t="str">
        <f t="shared" si="10"/>
        <v/>
      </c>
      <c r="C387" s="163" t="str">
        <f t="shared" si="11"/>
        <v/>
      </c>
      <c r="D387" s="164"/>
      <c r="E387" s="165"/>
      <c r="F387" s="166"/>
      <c r="G387" s="167"/>
      <c r="H387" s="167"/>
      <c r="I387" s="166"/>
      <c r="J387" s="165"/>
      <c r="K387" s="165"/>
      <c r="L387" s="165"/>
      <c r="M387" s="165"/>
      <c r="N387" s="166"/>
      <c r="O387" s="166"/>
    </row>
    <row r="388" spans="1:15" ht="20.100000000000001" customHeight="1" x14ac:dyDescent="0.2">
      <c r="A388" s="162">
        <v>386</v>
      </c>
      <c r="B388" s="163" t="str">
        <f t="shared" ref="B388:B402" si="12">IF(D388&lt;&gt;"",YEAR(D388),"")</f>
        <v/>
      </c>
      <c r="C388" s="163" t="str">
        <f t="shared" ref="C388:C402" si="13">IF(D388&lt;&gt;"",MONTH(D388),"")</f>
        <v/>
      </c>
      <c r="D388" s="164"/>
      <c r="E388" s="165"/>
      <c r="F388" s="166"/>
      <c r="G388" s="167"/>
      <c r="H388" s="167"/>
      <c r="I388" s="166"/>
      <c r="J388" s="165"/>
      <c r="K388" s="165"/>
      <c r="L388" s="165"/>
      <c r="M388" s="165"/>
      <c r="N388" s="166"/>
      <c r="O388" s="166"/>
    </row>
    <row r="389" spans="1:15" ht="20.100000000000001" customHeight="1" x14ac:dyDescent="0.2">
      <c r="A389" s="162">
        <v>387</v>
      </c>
      <c r="B389" s="163" t="str">
        <f t="shared" si="12"/>
        <v/>
      </c>
      <c r="C389" s="163" t="str">
        <f t="shared" si="13"/>
        <v/>
      </c>
      <c r="D389" s="164"/>
      <c r="E389" s="165"/>
      <c r="F389" s="166"/>
      <c r="G389" s="167"/>
      <c r="H389" s="167"/>
      <c r="I389" s="166"/>
      <c r="J389" s="165"/>
      <c r="K389" s="165"/>
      <c r="L389" s="165"/>
      <c r="M389" s="165"/>
      <c r="N389" s="166"/>
      <c r="O389" s="166"/>
    </row>
    <row r="390" spans="1:15" ht="20.100000000000001" customHeight="1" x14ac:dyDescent="0.2">
      <c r="A390" s="162">
        <v>388</v>
      </c>
      <c r="B390" s="163" t="str">
        <f t="shared" si="12"/>
        <v/>
      </c>
      <c r="C390" s="163" t="str">
        <f t="shared" si="13"/>
        <v/>
      </c>
      <c r="D390" s="164"/>
      <c r="E390" s="165"/>
      <c r="F390" s="166"/>
      <c r="G390" s="167"/>
      <c r="H390" s="167"/>
      <c r="I390" s="166"/>
      <c r="J390" s="165"/>
      <c r="K390" s="165"/>
      <c r="L390" s="165"/>
      <c r="M390" s="165"/>
      <c r="N390" s="166"/>
      <c r="O390" s="166"/>
    </row>
    <row r="391" spans="1:15" ht="20.100000000000001" customHeight="1" x14ac:dyDescent="0.2">
      <c r="A391" s="162">
        <v>389</v>
      </c>
      <c r="B391" s="163" t="str">
        <f t="shared" si="12"/>
        <v/>
      </c>
      <c r="C391" s="163" t="str">
        <f t="shared" si="13"/>
        <v/>
      </c>
      <c r="D391" s="164"/>
      <c r="E391" s="165"/>
      <c r="F391" s="166"/>
      <c r="G391" s="167"/>
      <c r="H391" s="167"/>
      <c r="I391" s="166"/>
      <c r="J391" s="165"/>
      <c r="K391" s="165"/>
      <c r="L391" s="165"/>
      <c r="M391" s="165"/>
      <c r="N391" s="166"/>
      <c r="O391" s="166"/>
    </row>
    <row r="392" spans="1:15" ht="20.100000000000001" customHeight="1" x14ac:dyDescent="0.2">
      <c r="A392" s="162">
        <v>390</v>
      </c>
      <c r="B392" s="163" t="str">
        <f t="shared" si="12"/>
        <v/>
      </c>
      <c r="C392" s="163" t="str">
        <f t="shared" si="13"/>
        <v/>
      </c>
      <c r="D392" s="164"/>
      <c r="E392" s="165"/>
      <c r="F392" s="166"/>
      <c r="G392" s="167"/>
      <c r="H392" s="167"/>
      <c r="I392" s="166"/>
      <c r="J392" s="165"/>
      <c r="K392" s="165"/>
      <c r="L392" s="165"/>
      <c r="M392" s="165"/>
      <c r="N392" s="166"/>
      <c r="O392" s="166"/>
    </row>
    <row r="393" spans="1:15" ht="20.100000000000001" customHeight="1" x14ac:dyDescent="0.2">
      <c r="A393" s="162">
        <v>391</v>
      </c>
      <c r="B393" s="163" t="str">
        <f t="shared" si="12"/>
        <v/>
      </c>
      <c r="C393" s="163" t="str">
        <f t="shared" si="13"/>
        <v/>
      </c>
      <c r="D393" s="164"/>
      <c r="E393" s="165"/>
      <c r="F393" s="166"/>
      <c r="G393" s="167"/>
      <c r="H393" s="167"/>
      <c r="I393" s="166"/>
      <c r="J393" s="165"/>
      <c r="K393" s="165"/>
      <c r="L393" s="165"/>
      <c r="M393" s="165"/>
      <c r="N393" s="166"/>
      <c r="O393" s="166"/>
    </row>
    <row r="394" spans="1:15" ht="20.100000000000001" customHeight="1" x14ac:dyDescent="0.2">
      <c r="A394" s="162">
        <v>392</v>
      </c>
      <c r="B394" s="163" t="str">
        <f t="shared" si="12"/>
        <v/>
      </c>
      <c r="C394" s="163" t="str">
        <f t="shared" si="13"/>
        <v/>
      </c>
      <c r="D394" s="164"/>
      <c r="E394" s="165"/>
      <c r="F394" s="166"/>
      <c r="G394" s="167"/>
      <c r="H394" s="167"/>
      <c r="I394" s="166"/>
      <c r="J394" s="165"/>
      <c r="K394" s="165"/>
      <c r="L394" s="165"/>
      <c r="M394" s="165"/>
      <c r="N394" s="166"/>
      <c r="O394" s="166"/>
    </row>
    <row r="395" spans="1:15" ht="20.100000000000001" customHeight="1" x14ac:dyDescent="0.2">
      <c r="A395" s="162">
        <v>393</v>
      </c>
      <c r="B395" s="163" t="str">
        <f t="shared" si="12"/>
        <v/>
      </c>
      <c r="C395" s="163" t="str">
        <f t="shared" si="13"/>
        <v/>
      </c>
      <c r="D395" s="164"/>
      <c r="E395" s="165"/>
      <c r="F395" s="166"/>
      <c r="G395" s="167"/>
      <c r="H395" s="167"/>
      <c r="I395" s="166"/>
      <c r="J395" s="165"/>
      <c r="K395" s="165"/>
      <c r="L395" s="165"/>
      <c r="M395" s="165"/>
      <c r="N395" s="166"/>
      <c r="O395" s="166"/>
    </row>
    <row r="396" spans="1:15" ht="20.100000000000001" customHeight="1" x14ac:dyDescent="0.2">
      <c r="A396" s="162">
        <v>394</v>
      </c>
      <c r="B396" s="163" t="str">
        <f t="shared" si="12"/>
        <v/>
      </c>
      <c r="C396" s="163" t="str">
        <f t="shared" si="13"/>
        <v/>
      </c>
      <c r="D396" s="164"/>
      <c r="E396" s="165"/>
      <c r="F396" s="166"/>
      <c r="G396" s="167"/>
      <c r="H396" s="167"/>
      <c r="I396" s="166"/>
      <c r="J396" s="165"/>
      <c r="K396" s="165"/>
      <c r="L396" s="165"/>
      <c r="M396" s="165"/>
      <c r="N396" s="166"/>
      <c r="O396" s="166"/>
    </row>
    <row r="397" spans="1:15" ht="20.100000000000001" customHeight="1" x14ac:dyDescent="0.2">
      <c r="A397" s="162">
        <v>395</v>
      </c>
      <c r="B397" s="163" t="str">
        <f t="shared" si="12"/>
        <v/>
      </c>
      <c r="C397" s="163" t="str">
        <f t="shared" si="13"/>
        <v/>
      </c>
      <c r="D397" s="164"/>
      <c r="E397" s="165"/>
      <c r="F397" s="166"/>
      <c r="G397" s="167"/>
      <c r="H397" s="167"/>
      <c r="I397" s="166"/>
      <c r="J397" s="165"/>
      <c r="K397" s="165"/>
      <c r="L397" s="165"/>
      <c r="M397" s="165"/>
      <c r="N397" s="166"/>
      <c r="O397" s="166"/>
    </row>
    <row r="398" spans="1:15" ht="20.100000000000001" customHeight="1" x14ac:dyDescent="0.2">
      <c r="A398" s="162">
        <v>396</v>
      </c>
      <c r="B398" s="163" t="str">
        <f t="shared" si="12"/>
        <v/>
      </c>
      <c r="C398" s="163" t="str">
        <f t="shared" si="13"/>
        <v/>
      </c>
      <c r="D398" s="164"/>
      <c r="E398" s="165"/>
      <c r="F398" s="166"/>
      <c r="G398" s="167"/>
      <c r="H398" s="167"/>
      <c r="I398" s="166"/>
      <c r="J398" s="165"/>
      <c r="K398" s="165"/>
      <c r="L398" s="165"/>
      <c r="M398" s="165"/>
      <c r="N398" s="166"/>
      <c r="O398" s="166"/>
    </row>
    <row r="399" spans="1:15" ht="20.100000000000001" customHeight="1" x14ac:dyDescent="0.2">
      <c r="A399" s="162">
        <v>397</v>
      </c>
      <c r="B399" s="163" t="str">
        <f t="shared" si="12"/>
        <v/>
      </c>
      <c r="C399" s="163" t="str">
        <f t="shared" si="13"/>
        <v/>
      </c>
      <c r="D399" s="164"/>
      <c r="E399" s="165"/>
      <c r="F399" s="166"/>
      <c r="G399" s="167"/>
      <c r="H399" s="167"/>
      <c r="I399" s="166"/>
      <c r="J399" s="165"/>
      <c r="K399" s="165"/>
      <c r="L399" s="165"/>
      <c r="M399" s="165"/>
      <c r="N399" s="166"/>
      <c r="O399" s="166"/>
    </row>
    <row r="400" spans="1:15" ht="20.100000000000001" customHeight="1" x14ac:dyDescent="0.2">
      <c r="A400" s="162">
        <v>398</v>
      </c>
      <c r="B400" s="163" t="str">
        <f t="shared" si="12"/>
        <v/>
      </c>
      <c r="C400" s="163" t="str">
        <f t="shared" si="13"/>
        <v/>
      </c>
      <c r="D400" s="164"/>
      <c r="E400" s="165"/>
      <c r="F400" s="166"/>
      <c r="G400" s="167"/>
      <c r="H400" s="167"/>
      <c r="I400" s="166"/>
      <c r="J400" s="165"/>
      <c r="K400" s="165"/>
      <c r="L400" s="165"/>
      <c r="M400" s="165"/>
      <c r="N400" s="166"/>
      <c r="O400" s="166"/>
    </row>
    <row r="401" spans="1:15" ht="20.100000000000001" customHeight="1" x14ac:dyDescent="0.2">
      <c r="A401" s="162">
        <v>399</v>
      </c>
      <c r="B401" s="163"/>
      <c r="C401" s="163"/>
      <c r="D401" s="164"/>
      <c r="E401" s="165"/>
      <c r="F401" s="166"/>
      <c r="G401" s="167"/>
      <c r="H401" s="167"/>
      <c r="I401" s="166"/>
      <c r="J401" s="165"/>
      <c r="K401" s="165"/>
      <c r="L401" s="165"/>
      <c r="M401" s="165"/>
      <c r="N401" s="166"/>
      <c r="O401" s="166"/>
    </row>
    <row r="402" spans="1:15" ht="20.100000000000001" customHeight="1" x14ac:dyDescent="0.2">
      <c r="A402" s="162">
        <v>400</v>
      </c>
      <c r="B402" s="163" t="str">
        <f t="shared" si="12"/>
        <v/>
      </c>
      <c r="C402" s="163" t="str">
        <f t="shared" si="13"/>
        <v/>
      </c>
      <c r="D402" s="164"/>
      <c r="E402" s="165"/>
      <c r="F402" s="166"/>
      <c r="G402" s="167"/>
      <c r="H402" s="167"/>
      <c r="I402" s="166"/>
      <c r="J402" s="165"/>
      <c r="K402" s="165"/>
      <c r="L402" s="165"/>
      <c r="M402" s="165"/>
      <c r="N402" s="166"/>
      <c r="O402" s="166"/>
    </row>
  </sheetData>
  <mergeCells count="1">
    <mergeCell ref="A1:O1"/>
  </mergeCells>
  <phoneticPr fontId="29" type="noConversion"/>
  <dataValidations count="4">
    <dataValidation type="list" allowBlank="1" showInputMessage="1" showErrorMessage="1" sqref="E3:E1048576" xr:uid="{00000000-0002-0000-0800-000000000000}">
      <formula1>LIST8</formula1>
    </dataValidation>
    <dataValidation type="list" allowBlank="1" showInputMessage="1" showErrorMessage="1" sqref="L3:L1048576" xr:uid="{00000000-0002-0000-0800-000001000000}">
      <formula1>LIST5</formula1>
    </dataValidation>
    <dataValidation type="list" allowBlank="1" showInputMessage="1" showErrorMessage="1" sqref="M3:M1048576" xr:uid="{00000000-0002-0000-0800-000002000000}">
      <formula1>"公账范畴,私账范畴"</formula1>
    </dataValidation>
    <dataValidation type="list" allowBlank="1" showInputMessage="1" showErrorMessage="1" sqref="J3:K1048576" xr:uid="{00000000-0002-0000-0800-000003000000}">
      <formula1>LIST4</formula1>
    </dataValidation>
  </dataValidations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15</vt:i4>
      </vt:variant>
    </vt:vector>
  </HeadingPairs>
  <TitlesOfParts>
    <vt:vector size="32" baseType="lpstr">
      <vt:lpstr>主页</vt:lpstr>
      <vt:lpstr>填写说明</vt:lpstr>
      <vt:lpstr>参数表</vt:lpstr>
      <vt:lpstr>收入</vt:lpstr>
      <vt:lpstr>薪资社保</vt:lpstr>
      <vt:lpstr>费用开支</vt:lpstr>
      <vt:lpstr>设备采购</vt:lpstr>
      <vt:lpstr>借入及还款</vt:lpstr>
      <vt:lpstr>借出及收款</vt:lpstr>
      <vt:lpstr>资金投入</vt:lpstr>
      <vt:lpstr>现金分红</vt:lpstr>
      <vt:lpstr>盈利及资产情况分析表</vt:lpstr>
      <vt:lpstr>收入汇总</vt:lpstr>
      <vt:lpstr>开支汇总</vt:lpstr>
      <vt:lpstr>部门开支汇总</vt:lpstr>
      <vt:lpstr>应付汇总</vt:lpstr>
      <vt:lpstr>应收汇总</vt:lpstr>
      <vt:lpstr>LIST1</vt:lpstr>
      <vt:lpstr>LIST10</vt:lpstr>
      <vt:lpstr>LIST2</vt:lpstr>
      <vt:lpstr>LIST3</vt:lpstr>
      <vt:lpstr>LIST4</vt:lpstr>
      <vt:lpstr>LIST5</vt:lpstr>
      <vt:lpstr>LIST6</vt:lpstr>
      <vt:lpstr>LIST7</vt:lpstr>
      <vt:lpstr>LIST8</vt:lpstr>
      <vt:lpstr>LIST9</vt:lpstr>
      <vt:lpstr>部门开支汇总!Print_Area</vt:lpstr>
      <vt:lpstr>开支汇总!Print_Area</vt:lpstr>
      <vt:lpstr>收入汇总!Print_Area</vt:lpstr>
      <vt:lpstr>应付汇总!Print_Area</vt:lpstr>
      <vt:lpstr>应收汇总!Print_Area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2018-11-20T10:23:35Z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