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892EC733-2D71-4C3D-A5F3-C6C99D52CAAE}" xr6:coauthVersionLast="40" xr6:coauthVersionMax="40" xr10:uidLastSave="{00000000-0000-0000-0000-000000000000}"/>
  <bookViews>
    <workbookView xWindow="0" yWindow="0" windowWidth="20385" windowHeight="8370" tabRatio="556" xr2:uid="{00000000-000D-0000-FFFF-FFFF00000000}"/>
  </bookViews>
  <sheets>
    <sheet name="工资表" sheetId="1" r:id="rId1"/>
    <sheet name="生成工资条" sheetId="5" r:id="rId2"/>
    <sheet name="工资基数" sheetId="3" r:id="rId3"/>
    <sheet name="个税计算" sheetId="4" r:id="rId4"/>
  </sheets>
  <calcPr calcId="181029"/>
</workbook>
</file>

<file path=xl/calcChain.xml><?xml version="1.0" encoding="utf-8"?>
<calcChain xmlns="http://schemas.openxmlformats.org/spreadsheetml/2006/main">
  <c r="A2" i="5" l="1"/>
  <c r="B2" i="5"/>
  <c r="C2" i="5"/>
  <c r="D2" i="5"/>
  <c r="E2" i="5"/>
  <c r="F2" i="5"/>
  <c r="G2" i="5"/>
  <c r="H2" i="5"/>
  <c r="I2" i="5"/>
  <c r="J2" i="5"/>
  <c r="K2" i="5"/>
  <c r="L2" i="5"/>
  <c r="M2" i="5"/>
  <c r="N2" i="5"/>
  <c r="O2" i="5"/>
  <c r="A3" i="5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A4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A5" i="5"/>
  <c r="B5" i="5"/>
  <c r="C5" i="5"/>
  <c r="D5" i="5"/>
  <c r="E5" i="5"/>
  <c r="F5" i="5"/>
  <c r="G5" i="5"/>
  <c r="H5" i="5"/>
  <c r="I5" i="5"/>
  <c r="J5" i="5"/>
  <c r="K5" i="5"/>
  <c r="L5" i="5"/>
  <c r="M5" i="5"/>
  <c r="N5" i="5"/>
  <c r="O5" i="5"/>
  <c r="A6" i="5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A7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A8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A9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A10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A11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A12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A13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A14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A15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A16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A17" i="5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A18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A19" i="5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A20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B1" i="5"/>
  <c r="C1" i="5"/>
  <c r="D1" i="5"/>
  <c r="E1" i="5"/>
  <c r="F1" i="5"/>
  <c r="G1" i="5"/>
  <c r="H1" i="5"/>
  <c r="I1" i="5"/>
  <c r="J1" i="5"/>
  <c r="K1" i="5"/>
  <c r="L1" i="5"/>
  <c r="M1" i="5"/>
  <c r="N1" i="5"/>
  <c r="O1" i="5"/>
  <c r="R3" i="1"/>
  <c r="N3" i="1"/>
  <c r="A1" i="5"/>
  <c r="N4" i="1"/>
  <c r="N5" i="1"/>
  <c r="N6" i="1"/>
  <c r="N7" i="1"/>
  <c r="N8" i="1"/>
  <c r="N9" i="1"/>
  <c r="N10" i="1"/>
  <c r="N11" i="1"/>
  <c r="N12" i="1"/>
  <c r="F20" i="4" l="1"/>
  <c r="B26" i="4"/>
  <c r="B25" i="4"/>
  <c r="B5" i="3"/>
  <c r="B4" i="3"/>
  <c r="D24" i="3"/>
  <c r="D25" i="3"/>
  <c r="D26" i="3"/>
  <c r="D27" i="3"/>
  <c r="D28" i="3"/>
  <c r="D29" i="3"/>
  <c r="D30" i="3"/>
  <c r="D31" i="3"/>
  <c r="D32" i="3"/>
  <c r="D23" i="3"/>
  <c r="Y6" i="1"/>
  <c r="Q4" i="1"/>
  <c r="Q5" i="1"/>
  <c r="Q6" i="1"/>
  <c r="Q7" i="1"/>
  <c r="Q8" i="1"/>
  <c r="Q9" i="1"/>
  <c r="Q10" i="1"/>
  <c r="Q11" i="1"/>
  <c r="Q12" i="1"/>
  <c r="Q3" i="1"/>
  <c r="P4" i="1"/>
  <c r="P5" i="1"/>
  <c r="P6" i="1"/>
  <c r="P7" i="1"/>
  <c r="P8" i="1"/>
  <c r="P9" i="1"/>
  <c r="P10" i="1"/>
  <c r="P11" i="1"/>
  <c r="P12" i="1"/>
  <c r="P3" i="1"/>
  <c r="R4" i="1" l="1"/>
  <c r="R5" i="1"/>
  <c r="R11" i="1"/>
  <c r="R10" i="1"/>
  <c r="R6" i="1"/>
  <c r="R7" i="1" l="1"/>
  <c r="R8" i="1"/>
  <c r="R12" i="1"/>
  <c r="S12" i="1" s="1"/>
  <c r="R9" i="1"/>
  <c r="S5" i="1"/>
  <c r="S11" i="1"/>
  <c r="S3" i="1" l="1"/>
  <c r="S4" i="1"/>
  <c r="S8" i="1"/>
  <c r="S9" i="1"/>
  <c r="T9" i="1" s="1"/>
  <c r="T11" i="1"/>
  <c r="T12" i="1"/>
  <c r="S7" i="1"/>
  <c r="S6" i="1"/>
  <c r="S10" i="1"/>
  <c r="T5" i="1"/>
  <c r="T3" i="1" l="1"/>
  <c r="T4" i="1"/>
  <c r="T8" i="1"/>
  <c r="T6" i="1"/>
  <c r="T7" i="1"/>
  <c r="T10" i="1"/>
</calcChain>
</file>

<file path=xl/sharedStrings.xml><?xml version="1.0" encoding="utf-8"?>
<sst xmlns="http://schemas.openxmlformats.org/spreadsheetml/2006/main" count="92" uniqueCount="60">
  <si>
    <t>结算日期</t>
  </si>
  <si>
    <t>部门</t>
  </si>
  <si>
    <t>姓名</t>
  </si>
  <si>
    <t>基本工资</t>
  </si>
  <si>
    <t>绩效工资</t>
  </si>
  <si>
    <t>请假扣款</t>
  </si>
  <si>
    <t>绩效扣款</t>
  </si>
  <si>
    <t>交通补贴</t>
  </si>
  <si>
    <t>电话补贴</t>
  </si>
  <si>
    <t>住房补贴</t>
  </si>
  <si>
    <t>加班费</t>
  </si>
  <si>
    <t>全勤奖</t>
  </si>
  <si>
    <t>奖金</t>
  </si>
  <si>
    <t>应发工资</t>
  </si>
  <si>
    <t>社保基数</t>
  </si>
  <si>
    <t>社保10.5%</t>
  </si>
  <si>
    <t>公积金20%</t>
  </si>
  <si>
    <t>应税工资</t>
  </si>
  <si>
    <t>个税</t>
  </si>
  <si>
    <t>实发工资</t>
  </si>
  <si>
    <t>备注</t>
  </si>
  <si>
    <t>销售部</t>
  </si>
  <si>
    <t>产品部</t>
  </si>
  <si>
    <t>财务部</t>
  </si>
  <si>
    <t>情况</t>
    <phoneticPr fontId="5" type="noConversion"/>
  </si>
  <si>
    <t>社保基数</t>
    <phoneticPr fontId="5" type="noConversion"/>
  </si>
  <si>
    <t>上年月平均工资&gt;=上限</t>
    <phoneticPr fontId="5" type="noConversion"/>
  </si>
  <si>
    <t>上年月平均工资&lt;=下限</t>
    <phoneticPr fontId="5" type="noConversion"/>
  </si>
  <si>
    <t>上年月平均工资在下限和上限之间</t>
    <phoneticPr fontId="5" type="noConversion"/>
  </si>
  <si>
    <t>等于上年实际工资</t>
    <phoneticPr fontId="5" type="noConversion"/>
  </si>
  <si>
    <t>一般单位职工的社保基数以上一年度职工本人月平均工资为基础，在当地职工平均工资的60%—300%之间的范围内进行确定。  </t>
    <phoneticPr fontId="5" type="noConversion"/>
  </si>
  <si>
    <t>例如某市上年度的平均工资是3000，那么保险基数的范围就是</t>
    <phoneticPr fontId="5" type="noConversion"/>
  </si>
  <si>
    <t>上限</t>
    <phoneticPr fontId="5" type="noConversion"/>
  </si>
  <si>
    <t>下限</t>
    <phoneticPr fontId="5" type="noConversion"/>
  </si>
  <si>
    <t>小明</t>
    <phoneticPr fontId="5" type="noConversion"/>
  </si>
  <si>
    <t>1500&lt;1800</t>
    <phoneticPr fontId="5" type="noConversion"/>
  </si>
  <si>
    <t>小华</t>
    <phoneticPr fontId="5" type="noConversion"/>
  </si>
  <si>
    <t>1800&lt;5000&lt;9000</t>
    <phoneticPr fontId="5" type="noConversion"/>
  </si>
  <si>
    <t>例如小明、小华、小丽的上一年度各月平均工资分别是1500,5000,10000</t>
    <phoneticPr fontId="5" type="noConversion"/>
  </si>
  <si>
    <t>小丽</t>
    <phoneticPr fontId="5" type="noConversion"/>
  </si>
  <si>
    <t>10000&gt;9000</t>
    <phoneticPr fontId="5" type="noConversion"/>
  </si>
  <si>
    <t>姓名</t>
    <phoneticPr fontId="5" type="noConversion"/>
  </si>
  <si>
    <t>范围</t>
    <phoneticPr fontId="5" type="noConversion"/>
  </si>
  <si>
    <t>保险基数</t>
    <phoneticPr fontId="5" type="noConversion"/>
  </si>
  <si>
    <t>工资</t>
    <phoneticPr fontId="5" type="noConversion"/>
  </si>
  <si>
    <t>个税</t>
    <phoneticPr fontId="5" type="noConversion"/>
  </si>
  <si>
    <t>姓名1</t>
    <phoneticPr fontId="5" type="noConversion"/>
  </si>
  <si>
    <t>姓名2</t>
  </si>
  <si>
    <t>姓名3</t>
  </si>
  <si>
    <t>姓名4</t>
  </si>
  <si>
    <t>姓名5</t>
  </si>
  <si>
    <t>姓名6</t>
  </si>
  <si>
    <t>姓名7</t>
  </si>
  <si>
    <t>姓名8</t>
  </si>
  <si>
    <t>姓名9</t>
  </si>
  <si>
    <t>姓名10</t>
  </si>
  <si>
    <t>上年度月工资</t>
    <phoneticPr fontId="5" type="noConversion"/>
  </si>
  <si>
    <t>2018年11月 工资表</t>
    <phoneticPr fontId="5" type="noConversion"/>
  </si>
  <si>
    <t>起征点5000</t>
    <phoneticPr fontId="5" type="noConversion"/>
  </si>
  <si>
    <t>个税+=（工资-起征点5000）*适用税率－速算扣除数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</si>
</sst>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b/>
      <sz val="11"/>
      <color theme="0"/>
      <name val="微软雅黑"/>
      <charset val="134"/>
    </font>
    <font>
      <sz val="11"/>
      <color theme="0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sz val="9"/>
      <name val="宋体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6"/>
      <color theme="0"/>
      <name val="微软雅黑"/>
      <family val="2"/>
      <charset val="134"/>
    </font>
    <font>
      <sz val="16"/>
      <name val="微软雅黑"/>
      <family val="2"/>
      <charset val="134"/>
    </font>
    <font>
      <b/>
      <sz val="22"/>
      <name val="微软雅黑"/>
      <family val="2"/>
      <charset val="134"/>
    </font>
    <font>
      <b/>
      <sz val="20"/>
      <color theme="1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57" fontId="2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57" fontId="11" fillId="6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3300"/>
      <color rgb="FF0070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228600</xdr:rowOff>
    </xdr:from>
    <xdr:to>
      <xdr:col>5</xdr:col>
      <xdr:colOff>533401</xdr:colOff>
      <xdr:row>18</xdr:row>
      <xdr:rowOff>18902</xdr:rowOff>
    </xdr:to>
    <xdr:pic>
      <xdr:nvPicPr>
        <xdr:cNvPr id="2" name="图片 1" descr="http://www.chinaacc.com/upload/html/2018/09/06/nib4d0d3b36ca24d8a8bdef7fbc025abee.png">
          <a:extLst>
            <a:ext uri="{FF2B5EF4-FFF2-40B4-BE49-F238E27FC236}">
              <a16:creationId xmlns:a16="http://schemas.microsoft.com/office/drawing/2014/main" id="{D25F09BA-B2C9-480A-96AB-8ECF6192E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28600"/>
          <a:ext cx="6667500" cy="30288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2"/>
  <sheetViews>
    <sheetView tabSelected="1" zoomScale="96" zoomScaleNormal="96" workbookViewId="0">
      <selection activeCell="K16" sqref="K16"/>
    </sheetView>
  </sheetViews>
  <sheetFormatPr defaultColWidth="9" defaultRowHeight="13.5" x14ac:dyDescent="0.15"/>
  <cols>
    <col min="1" max="1" width="14.75" customWidth="1"/>
    <col min="2" max="2" width="9.375" customWidth="1"/>
    <col min="3" max="3" width="8.875" customWidth="1"/>
    <col min="4" max="4" width="8" style="1" customWidth="1"/>
    <col min="5" max="5" width="9.25" bestFit="1" customWidth="1"/>
    <col min="6" max="7" width="8.875" customWidth="1"/>
    <col min="8" max="8" width="9.125" customWidth="1"/>
    <col min="9" max="9" width="9.625" customWidth="1"/>
    <col min="10" max="10" width="10.5" customWidth="1"/>
    <col min="14" max="14" width="21.625" customWidth="1"/>
    <col min="15" max="15" width="9.25" bestFit="1" customWidth="1"/>
    <col min="16" max="16" width="11.5" bestFit="1" customWidth="1"/>
    <col min="17" max="17" width="14.25" customWidth="1"/>
    <col min="18" max="18" width="12.75" customWidth="1"/>
    <col min="19" max="19" width="14.625" customWidth="1"/>
    <col min="20" max="20" width="11.625"/>
    <col min="21" max="21" width="10.25" customWidth="1"/>
  </cols>
  <sheetData>
    <row r="1" spans="1:25" ht="39.950000000000003" customHeight="1" x14ac:dyDescent="0.15">
      <c r="A1" s="19" t="s">
        <v>57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5" ht="35.1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5</v>
      </c>
      <c r="M2" s="2" t="s">
        <v>6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</row>
    <row r="3" spans="1:25" ht="35.1" customHeight="1" x14ac:dyDescent="0.15">
      <c r="A3" s="3">
        <v>43405</v>
      </c>
      <c r="B3" s="4" t="s">
        <v>21</v>
      </c>
      <c r="C3" s="8" t="s">
        <v>46</v>
      </c>
      <c r="D3" s="13">
        <v>3000</v>
      </c>
      <c r="E3" s="13">
        <v>2000</v>
      </c>
      <c r="F3" s="13">
        <v>300</v>
      </c>
      <c r="G3" s="13">
        <v>500</v>
      </c>
      <c r="H3" s="13">
        <v>100</v>
      </c>
      <c r="I3" s="13">
        <v>0</v>
      </c>
      <c r="J3" s="13">
        <v>100</v>
      </c>
      <c r="K3" s="13">
        <v>0</v>
      </c>
      <c r="L3" s="14">
        <v>0</v>
      </c>
      <c r="M3" s="14">
        <v>0</v>
      </c>
      <c r="N3" s="14">
        <f>SUM(D3:K3)-L3-M3</f>
        <v>6000</v>
      </c>
      <c r="O3" s="13">
        <v>8000</v>
      </c>
      <c r="P3" s="4">
        <f>O3*0.105</f>
        <v>840</v>
      </c>
      <c r="Q3" s="4">
        <f>O3*0.2</f>
        <v>1600</v>
      </c>
      <c r="R3" s="4">
        <f>N3-P3-Q3</f>
        <v>3560</v>
      </c>
      <c r="S3" s="4">
        <f>LOOKUP(MAX(R3-5000,0),{0,3000,12000,25000,35000,55000,80000},MAX(R3-5000,0)*{0.03,0.1,0.2,0.25,0.3,0.35,0.45}-{0,210,1410,2600,4410,7160,15160})</f>
        <v>0</v>
      </c>
      <c r="T3" s="7">
        <f>R3-S3</f>
        <v>3560</v>
      </c>
      <c r="U3" s="4"/>
    </row>
    <row r="4" spans="1:25" ht="35.1" customHeight="1" x14ac:dyDescent="0.15">
      <c r="A4" s="3">
        <v>43406</v>
      </c>
      <c r="B4" s="6" t="s">
        <v>21</v>
      </c>
      <c r="C4" s="8" t="s">
        <v>47</v>
      </c>
      <c r="D4" s="6">
        <v>3000</v>
      </c>
      <c r="E4" s="6">
        <v>1000</v>
      </c>
      <c r="F4" s="6">
        <v>300</v>
      </c>
      <c r="G4" s="6">
        <v>0</v>
      </c>
      <c r="H4" s="6">
        <v>100</v>
      </c>
      <c r="I4" s="6">
        <v>0</v>
      </c>
      <c r="J4" s="6">
        <v>100</v>
      </c>
      <c r="K4" s="6">
        <v>0</v>
      </c>
      <c r="L4" s="5">
        <v>0</v>
      </c>
      <c r="M4" s="5">
        <v>0</v>
      </c>
      <c r="N4" s="14">
        <f t="shared" ref="N4:N12" si="0">SUM(D4:K4)-L4-M4</f>
        <v>4500</v>
      </c>
      <c r="O4" s="6">
        <v>1500</v>
      </c>
      <c r="P4" s="4">
        <f t="shared" ref="P4:P12" si="1">O4*0.105</f>
        <v>157.5</v>
      </c>
      <c r="Q4" s="4">
        <f t="shared" ref="Q4:Q12" si="2">O4*0.2</f>
        <v>300</v>
      </c>
      <c r="R4" s="4">
        <f t="shared" ref="R4:R12" si="3">N4-P4-Q4</f>
        <v>4042.5</v>
      </c>
      <c r="S4" s="6">
        <f>LOOKUP(MAX(R4-3500,0),{0,1500,4500,9000,35000,55000,80000},MAX(R4-5000,0)*{0.03,0.1,0.2,0.25,0.3,0.35,0.45}-{0,105,555,1005,2775,5505,13505})</f>
        <v>0</v>
      </c>
      <c r="T4" s="7">
        <f>R4-S4</f>
        <v>4042.5</v>
      </c>
      <c r="U4" s="6"/>
    </row>
    <row r="5" spans="1:25" ht="35.1" customHeight="1" x14ac:dyDescent="0.15">
      <c r="A5" s="3">
        <v>43407</v>
      </c>
      <c r="B5" s="4" t="s">
        <v>21</v>
      </c>
      <c r="C5" s="8" t="s">
        <v>48</v>
      </c>
      <c r="D5" s="4">
        <v>3000</v>
      </c>
      <c r="E5" s="4">
        <v>800</v>
      </c>
      <c r="F5" s="4">
        <v>300</v>
      </c>
      <c r="G5" s="4">
        <v>500</v>
      </c>
      <c r="H5" s="4">
        <v>100</v>
      </c>
      <c r="I5" s="4">
        <v>0</v>
      </c>
      <c r="J5" s="4">
        <v>100</v>
      </c>
      <c r="K5" s="4">
        <v>5000</v>
      </c>
      <c r="L5" s="5">
        <v>0</v>
      </c>
      <c r="M5" s="5">
        <v>0</v>
      </c>
      <c r="N5" s="14">
        <f t="shared" si="0"/>
        <v>9800</v>
      </c>
      <c r="O5" s="4">
        <v>9000</v>
      </c>
      <c r="P5" s="4">
        <f t="shared" si="1"/>
        <v>945</v>
      </c>
      <c r="Q5" s="4">
        <f t="shared" si="2"/>
        <v>1800</v>
      </c>
      <c r="R5" s="4">
        <f>N5-P5-Q5</f>
        <v>7055</v>
      </c>
      <c r="S5" s="4">
        <f>LOOKUP(MAX(R5-3500,0),{0,1500,4500,9000,35000,55000,80000},MAX(R5-3500,0)*{0.03,0.1,0.2,0.25,0.3,0.35,0.45}-{0,105,555,1005,2775,5505,13505})</f>
        <v>250.5</v>
      </c>
      <c r="T5" s="7">
        <f t="shared" ref="T5:T12" si="4">R5-S5</f>
        <v>6804.5</v>
      </c>
      <c r="U5" s="4"/>
    </row>
    <row r="6" spans="1:25" ht="35.1" customHeight="1" x14ac:dyDescent="0.15">
      <c r="A6" s="3">
        <v>43408</v>
      </c>
      <c r="B6" s="6" t="s">
        <v>22</v>
      </c>
      <c r="C6" s="8" t="s">
        <v>49</v>
      </c>
      <c r="D6" s="6">
        <v>3000</v>
      </c>
      <c r="E6" s="6">
        <v>0</v>
      </c>
      <c r="F6" s="6">
        <v>100</v>
      </c>
      <c r="G6" s="6">
        <v>100</v>
      </c>
      <c r="H6" s="6">
        <v>100</v>
      </c>
      <c r="I6" s="6">
        <v>0</v>
      </c>
      <c r="J6" s="6">
        <v>100</v>
      </c>
      <c r="K6" s="6">
        <v>300</v>
      </c>
      <c r="L6" s="5">
        <v>0</v>
      </c>
      <c r="M6" s="5">
        <v>0</v>
      </c>
      <c r="N6" s="14">
        <f t="shared" si="0"/>
        <v>3700</v>
      </c>
      <c r="O6" s="6">
        <v>3700</v>
      </c>
      <c r="P6" s="4">
        <f t="shared" si="1"/>
        <v>388.5</v>
      </c>
      <c r="Q6" s="4">
        <f t="shared" si="2"/>
        <v>740</v>
      </c>
      <c r="R6" s="4">
        <f t="shared" si="3"/>
        <v>2571.5</v>
      </c>
      <c r="S6" s="6">
        <f>LOOKUP(MAX(R6-3500,0),{0,1500,4500,9000,35000,55000,80000},MAX(R6-3500,0)*{0.03,0.1,0.2,0.25,0.3,0.35,0.45}-{0,105,555,1005,2775,5505,13505})</f>
        <v>0</v>
      </c>
      <c r="T6" s="7">
        <f t="shared" si="4"/>
        <v>2571.5</v>
      </c>
      <c r="U6" s="6"/>
      <c r="Y6">
        <f>LOOKUP(2,{1,2,3},{4,5,6})</f>
        <v>5</v>
      </c>
    </row>
    <row r="7" spans="1:25" ht="35.1" customHeight="1" x14ac:dyDescent="0.15">
      <c r="A7" s="3">
        <v>43409</v>
      </c>
      <c r="B7" s="4" t="s">
        <v>22</v>
      </c>
      <c r="C7" s="8" t="s">
        <v>50</v>
      </c>
      <c r="D7" s="4">
        <v>3000</v>
      </c>
      <c r="E7" s="4">
        <v>3000</v>
      </c>
      <c r="F7" s="4">
        <v>100</v>
      </c>
      <c r="G7" s="4">
        <v>100</v>
      </c>
      <c r="H7" s="4">
        <v>100</v>
      </c>
      <c r="I7" s="4">
        <v>300</v>
      </c>
      <c r="J7" s="4">
        <v>100</v>
      </c>
      <c r="K7" s="4">
        <v>300</v>
      </c>
      <c r="L7" s="5">
        <v>0</v>
      </c>
      <c r="M7" s="5">
        <v>0</v>
      </c>
      <c r="N7" s="14">
        <f t="shared" si="0"/>
        <v>7000</v>
      </c>
      <c r="O7" s="4">
        <v>7000</v>
      </c>
      <c r="P7" s="4">
        <f t="shared" si="1"/>
        <v>735</v>
      </c>
      <c r="Q7" s="4">
        <f t="shared" si="2"/>
        <v>1400</v>
      </c>
      <c r="R7" s="4">
        <f t="shared" si="3"/>
        <v>4865</v>
      </c>
      <c r="S7" s="4">
        <f>LOOKUP(MAX(R7-3500,0),{0,1500,4500,9000,35000,55000,80000},MAX(R7-3500,0)*{0.03,0.1,0.2,0.25,0.3,0.35,0.45}-{0,105,555,1005,2775,5505,13505})</f>
        <v>40.949999999999996</v>
      </c>
      <c r="T7" s="7">
        <f t="shared" si="4"/>
        <v>4824.05</v>
      </c>
      <c r="U7" s="4"/>
    </row>
    <row r="8" spans="1:25" ht="35.1" customHeight="1" x14ac:dyDescent="0.15">
      <c r="A8" s="3">
        <v>43410</v>
      </c>
      <c r="B8" s="6" t="s">
        <v>22</v>
      </c>
      <c r="C8" s="8" t="s">
        <v>51</v>
      </c>
      <c r="D8" s="6">
        <v>3000</v>
      </c>
      <c r="E8" s="6">
        <v>3000</v>
      </c>
      <c r="F8" s="6">
        <v>100</v>
      </c>
      <c r="G8" s="6">
        <v>100</v>
      </c>
      <c r="H8" s="6">
        <v>100</v>
      </c>
      <c r="I8" s="6">
        <v>300</v>
      </c>
      <c r="J8" s="6">
        <v>100</v>
      </c>
      <c r="K8" s="6">
        <v>300</v>
      </c>
      <c r="L8" s="5">
        <v>0</v>
      </c>
      <c r="M8" s="5">
        <v>0</v>
      </c>
      <c r="N8" s="14">
        <f t="shared" si="0"/>
        <v>7000</v>
      </c>
      <c r="O8" s="4">
        <v>7000</v>
      </c>
      <c r="P8" s="4">
        <f t="shared" si="1"/>
        <v>735</v>
      </c>
      <c r="Q8" s="4">
        <f t="shared" si="2"/>
        <v>1400</v>
      </c>
      <c r="R8" s="4">
        <f t="shared" si="3"/>
        <v>4865</v>
      </c>
      <c r="S8" s="6">
        <f>LOOKUP(MAX(R8-3500,0),{0,1500,4500,9000,35000,55000,80000},MAX(R8-3500,0)*{0.03,0.1,0.2,0.25,0.3,0.35,0.45}-{0,105,555,1005,2775,5505,13505})</f>
        <v>40.949999999999996</v>
      </c>
      <c r="T8" s="7">
        <f t="shared" si="4"/>
        <v>4824.05</v>
      </c>
      <c r="U8" s="6"/>
    </row>
    <row r="9" spans="1:25" ht="35.1" customHeight="1" x14ac:dyDescent="0.15">
      <c r="A9" s="3">
        <v>43411</v>
      </c>
      <c r="B9" s="4" t="s">
        <v>22</v>
      </c>
      <c r="C9" s="8" t="s">
        <v>52</v>
      </c>
      <c r="D9" s="4">
        <v>3000</v>
      </c>
      <c r="E9" s="4">
        <v>3000</v>
      </c>
      <c r="F9" s="4">
        <v>100</v>
      </c>
      <c r="G9" s="4">
        <v>100</v>
      </c>
      <c r="H9" s="4">
        <v>100</v>
      </c>
      <c r="I9" s="4">
        <v>300</v>
      </c>
      <c r="J9" s="4">
        <v>100</v>
      </c>
      <c r="K9" s="4">
        <v>300</v>
      </c>
      <c r="L9" s="5">
        <v>0</v>
      </c>
      <c r="M9" s="5">
        <v>0</v>
      </c>
      <c r="N9" s="14">
        <f t="shared" si="0"/>
        <v>7000</v>
      </c>
      <c r="O9" s="4">
        <v>8000</v>
      </c>
      <c r="P9" s="4">
        <f t="shared" si="1"/>
        <v>840</v>
      </c>
      <c r="Q9" s="4">
        <f t="shared" si="2"/>
        <v>1600</v>
      </c>
      <c r="R9" s="4">
        <f t="shared" si="3"/>
        <v>4560</v>
      </c>
      <c r="S9" s="4">
        <f>LOOKUP(MAX(R9-3500,0),{0,1500,4500,9000,35000,55000,80000},MAX(R9-3500,0)*{0.03,0.1,0.2,0.25,0.3,0.35,0.45}-{0,105,555,1005,2775,5505,13505})</f>
        <v>31.799999999999997</v>
      </c>
      <c r="T9" s="7">
        <f t="shared" si="4"/>
        <v>4528.2</v>
      </c>
      <c r="U9" s="4"/>
    </row>
    <row r="10" spans="1:25" ht="35.1" customHeight="1" x14ac:dyDescent="0.15">
      <c r="A10" s="3">
        <v>43412</v>
      </c>
      <c r="B10" s="6" t="s">
        <v>22</v>
      </c>
      <c r="C10" s="8" t="s">
        <v>53</v>
      </c>
      <c r="D10" s="6">
        <v>3000</v>
      </c>
      <c r="E10" s="6">
        <v>3000</v>
      </c>
      <c r="F10" s="6">
        <v>100</v>
      </c>
      <c r="G10" s="6">
        <v>100</v>
      </c>
      <c r="H10" s="6">
        <v>100</v>
      </c>
      <c r="I10" s="6">
        <v>300</v>
      </c>
      <c r="J10" s="6">
        <v>100</v>
      </c>
      <c r="K10" s="6">
        <v>100</v>
      </c>
      <c r="L10" s="5">
        <v>0</v>
      </c>
      <c r="M10" s="5">
        <v>0</v>
      </c>
      <c r="N10" s="14">
        <f t="shared" si="0"/>
        <v>6800</v>
      </c>
      <c r="O10" s="6">
        <v>6800</v>
      </c>
      <c r="P10" s="4">
        <f t="shared" si="1"/>
        <v>714</v>
      </c>
      <c r="Q10" s="4">
        <f t="shared" si="2"/>
        <v>1360</v>
      </c>
      <c r="R10" s="4">
        <f t="shared" si="3"/>
        <v>4726</v>
      </c>
      <c r="S10" s="6">
        <f>LOOKUP(MAX(R10-3500,0),{0,1500,4500,9000,35000,55000,80000},MAX(R10-3500,0)*{0.03,0.1,0.2,0.25,0.3,0.35,0.45}-{0,105,555,1005,2775,5505,13505})</f>
        <v>36.78</v>
      </c>
      <c r="T10" s="7">
        <f t="shared" si="4"/>
        <v>4689.22</v>
      </c>
      <c r="U10" s="6"/>
    </row>
    <row r="11" spans="1:25" ht="35.1" customHeight="1" x14ac:dyDescent="0.15">
      <c r="A11" s="3">
        <v>43413</v>
      </c>
      <c r="B11" s="4" t="s">
        <v>23</v>
      </c>
      <c r="C11" s="8" t="s">
        <v>54</v>
      </c>
      <c r="D11" s="4">
        <v>3000</v>
      </c>
      <c r="E11" s="4">
        <v>3000</v>
      </c>
      <c r="F11" s="4">
        <v>100</v>
      </c>
      <c r="G11" s="4">
        <v>100</v>
      </c>
      <c r="H11" s="4">
        <v>100</v>
      </c>
      <c r="I11" s="4">
        <v>0</v>
      </c>
      <c r="J11" s="4">
        <v>100</v>
      </c>
      <c r="K11" s="4">
        <v>100</v>
      </c>
      <c r="L11" s="5">
        <v>0</v>
      </c>
      <c r="M11" s="5">
        <v>0</v>
      </c>
      <c r="N11" s="14">
        <f t="shared" si="0"/>
        <v>6500</v>
      </c>
      <c r="O11" s="4">
        <v>6500</v>
      </c>
      <c r="P11" s="4">
        <f t="shared" si="1"/>
        <v>682.5</v>
      </c>
      <c r="Q11" s="4">
        <f t="shared" si="2"/>
        <v>1300</v>
      </c>
      <c r="R11" s="4">
        <f t="shared" si="3"/>
        <v>4517.5</v>
      </c>
      <c r="S11" s="4">
        <f>LOOKUP(MAX(R11-3500,0),{0,1500,4500,9000,35000,55000,80000},MAX(R11-3500,0)*{0.03,0.1,0.2,0.25,0.3,0.35,0.45}-{0,105,555,1005,2775,5505,13505})</f>
        <v>30.524999999999999</v>
      </c>
      <c r="T11" s="7">
        <f t="shared" si="4"/>
        <v>4486.9750000000004</v>
      </c>
      <c r="U11" s="4"/>
    </row>
    <row r="12" spans="1:25" ht="35.1" customHeight="1" x14ac:dyDescent="0.15">
      <c r="A12" s="3">
        <v>43414</v>
      </c>
      <c r="B12" s="6" t="s">
        <v>23</v>
      </c>
      <c r="C12" s="8" t="s">
        <v>55</v>
      </c>
      <c r="D12" s="6">
        <v>3000</v>
      </c>
      <c r="E12" s="6">
        <v>3000</v>
      </c>
      <c r="F12" s="6">
        <v>100</v>
      </c>
      <c r="G12" s="6">
        <v>100</v>
      </c>
      <c r="H12" s="6">
        <v>100</v>
      </c>
      <c r="I12" s="6">
        <v>0</v>
      </c>
      <c r="J12" s="6">
        <v>100</v>
      </c>
      <c r="K12" s="6">
        <v>100</v>
      </c>
      <c r="L12" s="5">
        <v>0</v>
      </c>
      <c r="M12" s="5">
        <v>0</v>
      </c>
      <c r="N12" s="14">
        <f t="shared" si="0"/>
        <v>6500</v>
      </c>
      <c r="O12" s="6">
        <v>6500</v>
      </c>
      <c r="P12" s="4">
        <f t="shared" si="1"/>
        <v>682.5</v>
      </c>
      <c r="Q12" s="4">
        <f t="shared" si="2"/>
        <v>1300</v>
      </c>
      <c r="R12" s="4">
        <f t="shared" si="3"/>
        <v>4517.5</v>
      </c>
      <c r="S12" s="6">
        <f>LOOKUP(MAX(R12-3500,0),{0,1500,4500,9000,35000,55000,80000},MAX(R12-3500,0)*{0.03,0.1,0.2,0.25,0.3,0.35,0.45}-{0,105,555,1005,2775,5505,13505})</f>
        <v>30.524999999999999</v>
      </c>
      <c r="T12" s="7">
        <f t="shared" si="4"/>
        <v>4486.9750000000004</v>
      </c>
      <c r="U12" s="6"/>
    </row>
  </sheetData>
  <mergeCells count="1">
    <mergeCell ref="A1:U1"/>
  </mergeCells>
  <phoneticPr fontId="5" type="noConversion"/>
  <pageMargins left="0.25" right="0.25" top="0.75" bottom="0.75" header="0.3" footer="0.3"/>
  <pageSetup paperSize="9" scale="67" orientation="landscape"/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9C1D7-C12D-4465-9036-9AB9EE96F4A3}">
  <dimension ref="A1:O20"/>
  <sheetViews>
    <sheetView workbookViewId="0">
      <selection activeCell="J29" sqref="I29:J29"/>
    </sheetView>
  </sheetViews>
  <sheetFormatPr defaultRowHeight="13.5" x14ac:dyDescent="0.15"/>
  <sheetData>
    <row r="1" spans="1:15" x14ac:dyDescent="0.15">
      <c r="A1" t="str">
        <f ca="1">IF(MOD(ROW(),3),OFFSET(工资表!$A$2,(MOD(ROW()-1,3)&gt;0)*ROUND(ROW()/3,),COLUMN(A1)-1),"")</f>
        <v>结算日期</v>
      </c>
      <c r="B1" t="str">
        <f ca="1">IF(MOD(ROW(),3),OFFSET(工资表!$A$2,(MOD(ROW()-1,3)&gt;0)*ROUND(ROW()/3,),COLUMN(B1)-1),"")</f>
        <v>部门</v>
      </c>
      <c r="C1" t="str">
        <f ca="1">IF(MOD(ROW(),3),OFFSET(工资表!$A$2,(MOD(ROW()-1,3)&gt;0)*ROUND(ROW()/3,),COLUMN(C1)-1),"")</f>
        <v>姓名</v>
      </c>
      <c r="D1" t="str">
        <f ca="1">IF(MOD(ROW(),3),OFFSET(工资表!$A$2,(MOD(ROW()-1,3)&gt;0)*ROUND(ROW()/3,),COLUMN(D1)-1),"")</f>
        <v>基本工资</v>
      </c>
      <c r="E1" t="str">
        <f ca="1">IF(MOD(ROW(),3),OFFSET(工资表!$A$2,(MOD(ROW()-1,3)&gt;0)*ROUND(ROW()/3,),COLUMN(E1)-1),"")</f>
        <v>绩效工资</v>
      </c>
      <c r="F1" t="str">
        <f ca="1">IF(MOD(ROW(),3),OFFSET(工资表!$A$2,(MOD(ROW()-1,3)&gt;0)*ROUND(ROW()/3,),COLUMN(F1)-1),"")</f>
        <v>交通补贴</v>
      </c>
      <c r="G1" t="str">
        <f ca="1">IF(MOD(ROW(),3),OFFSET(工资表!$A$2,(MOD(ROW()-1,3)&gt;0)*ROUND(ROW()/3,),COLUMN(G1)-1),"")</f>
        <v>电话补贴</v>
      </c>
      <c r="H1" t="str">
        <f ca="1">IF(MOD(ROW(),3),OFFSET(工资表!$A$2,(MOD(ROW()-1,3)&gt;0)*ROUND(ROW()/3,),COLUMN(H1)-1),"")</f>
        <v>住房补贴</v>
      </c>
      <c r="I1" t="str">
        <f ca="1">IF(MOD(ROW(),3),OFFSET(工资表!$A$2,(MOD(ROW()-1,3)&gt;0)*ROUND(ROW()/3,),COLUMN(I1)-1),"")</f>
        <v>加班费</v>
      </c>
      <c r="J1" t="str">
        <f ca="1">IF(MOD(ROW(),3),OFFSET(工资表!$A$2,(MOD(ROW()-1,3)&gt;0)*ROUND(ROW()/3,),COLUMN(J1)-1),"")</f>
        <v>全勤奖</v>
      </c>
      <c r="K1" t="str">
        <f ca="1">IF(MOD(ROW(),3),OFFSET(工资表!$A$2,(MOD(ROW()-1,3)&gt;0)*ROUND(ROW()/3,),COLUMN(K1)-1),"")</f>
        <v>奖金</v>
      </c>
      <c r="L1" t="str">
        <f ca="1">IF(MOD(ROW(),3),OFFSET(工资表!$A$2,(MOD(ROW()-1,3)&gt;0)*ROUND(ROW()/3,),COLUMN(L1)-1),"")</f>
        <v>请假扣款</v>
      </c>
      <c r="M1" t="str">
        <f ca="1">IF(MOD(ROW(),3),OFFSET(工资表!$A$2,(MOD(ROW()-1,3)&gt;0)*ROUND(ROW()/3,),COLUMN(M1)-1),"")</f>
        <v>绩效扣款</v>
      </c>
      <c r="N1" t="str">
        <f ca="1">IF(MOD(ROW(),3),OFFSET(工资表!$A$2,(MOD(ROW()-1,3)&gt;0)*ROUND(ROW()/3,),COLUMN(N1)-1),"")</f>
        <v>应发工资</v>
      </c>
      <c r="O1" t="str">
        <f ca="1">IF(MOD(ROW(),3),OFFSET(工资表!$A$2,(MOD(ROW()-1,3)&gt;0)*ROUND(ROW()/3,),COLUMN(O1)-1),"")</f>
        <v>社保基数</v>
      </c>
    </row>
    <row r="2" spans="1:15" x14ac:dyDescent="0.15">
      <c r="A2">
        <f ca="1">IF(MOD(ROW(),3),OFFSET(工资表!$A$2,(MOD(ROW()-1,3)&gt;0)*ROUND(ROW()/3,),COLUMN(A2)-1),"")</f>
        <v>43405</v>
      </c>
      <c r="B2" t="str">
        <f ca="1">IF(MOD(ROW(),3),OFFSET(工资表!$A$2,(MOD(ROW()-1,3)&gt;0)*ROUND(ROW()/3,),COLUMN(B2)-1),"")</f>
        <v>销售部</v>
      </c>
      <c r="C2" t="str">
        <f ca="1">IF(MOD(ROW(),3),OFFSET(工资表!$A$2,(MOD(ROW()-1,3)&gt;0)*ROUND(ROW()/3,),COLUMN(C2)-1),"")</f>
        <v>姓名1</v>
      </c>
      <c r="D2">
        <f ca="1">IF(MOD(ROW(),3),OFFSET(工资表!$A$2,(MOD(ROW()-1,3)&gt;0)*ROUND(ROW()/3,),COLUMN(D2)-1),"")</f>
        <v>3000</v>
      </c>
      <c r="E2">
        <f ca="1">IF(MOD(ROW(),3),OFFSET(工资表!$A$2,(MOD(ROW()-1,3)&gt;0)*ROUND(ROW()/3,),COLUMN(E2)-1),"")</f>
        <v>2000</v>
      </c>
      <c r="F2">
        <f ca="1">IF(MOD(ROW(),3),OFFSET(工资表!$A$2,(MOD(ROW()-1,3)&gt;0)*ROUND(ROW()/3,),COLUMN(F2)-1),"")</f>
        <v>300</v>
      </c>
      <c r="G2">
        <f ca="1">IF(MOD(ROW(),3),OFFSET(工资表!$A$2,(MOD(ROW()-1,3)&gt;0)*ROUND(ROW()/3,),COLUMN(G2)-1),"")</f>
        <v>500</v>
      </c>
      <c r="H2">
        <f ca="1">IF(MOD(ROW(),3),OFFSET(工资表!$A$2,(MOD(ROW()-1,3)&gt;0)*ROUND(ROW()/3,),COLUMN(H2)-1),"")</f>
        <v>100</v>
      </c>
      <c r="I2">
        <f ca="1">IF(MOD(ROW(),3),OFFSET(工资表!$A$2,(MOD(ROW()-1,3)&gt;0)*ROUND(ROW()/3,),COLUMN(I2)-1),"")</f>
        <v>0</v>
      </c>
      <c r="J2">
        <f ca="1">IF(MOD(ROW(),3),OFFSET(工资表!$A$2,(MOD(ROW()-1,3)&gt;0)*ROUND(ROW()/3,),COLUMN(J2)-1),"")</f>
        <v>100</v>
      </c>
      <c r="K2">
        <f ca="1">IF(MOD(ROW(),3),OFFSET(工资表!$A$2,(MOD(ROW()-1,3)&gt;0)*ROUND(ROW()/3,),COLUMN(K2)-1),"")</f>
        <v>0</v>
      </c>
      <c r="L2">
        <f ca="1">IF(MOD(ROW(),3),OFFSET(工资表!$A$2,(MOD(ROW()-1,3)&gt;0)*ROUND(ROW()/3,),COLUMN(L2)-1),"")</f>
        <v>0</v>
      </c>
      <c r="M2">
        <f ca="1">IF(MOD(ROW(),3),OFFSET(工资表!$A$2,(MOD(ROW()-1,3)&gt;0)*ROUND(ROW()/3,),COLUMN(M2)-1),"")</f>
        <v>0</v>
      </c>
      <c r="N2">
        <f ca="1">IF(MOD(ROW(),3),OFFSET(工资表!$A$2,(MOD(ROW()-1,3)&gt;0)*ROUND(ROW()/3,),COLUMN(N2)-1),"")</f>
        <v>6000</v>
      </c>
      <c r="O2">
        <f ca="1">IF(MOD(ROW(),3),OFFSET(工资表!$A$2,(MOD(ROW()-1,3)&gt;0)*ROUND(ROW()/3,),COLUMN(O2)-1),"")</f>
        <v>8000</v>
      </c>
    </row>
    <row r="3" spans="1:15" x14ac:dyDescent="0.15">
      <c r="A3" t="str">
        <f ca="1">IF(MOD(ROW(),3),OFFSET(工资表!$A$2,(MOD(ROW()-1,3)&gt;0)*ROUND(ROW()/3,),COLUMN(A3)-1),"")</f>
        <v/>
      </c>
      <c r="B3" t="str">
        <f ca="1">IF(MOD(ROW(),3),OFFSET(工资表!$A$2,(MOD(ROW()-1,3)&gt;0)*ROUND(ROW()/3,),COLUMN(B3)-1),"")</f>
        <v/>
      </c>
      <c r="C3" t="str">
        <f ca="1">IF(MOD(ROW(),3),OFFSET(工资表!$A$2,(MOD(ROW()-1,3)&gt;0)*ROUND(ROW()/3,),COLUMN(C3)-1),"")</f>
        <v/>
      </c>
      <c r="D3" t="str">
        <f ca="1">IF(MOD(ROW(),3),OFFSET(工资表!$A$2,(MOD(ROW()-1,3)&gt;0)*ROUND(ROW()/3,),COLUMN(D3)-1),"")</f>
        <v/>
      </c>
      <c r="E3" t="str">
        <f ca="1">IF(MOD(ROW(),3),OFFSET(工资表!$A$2,(MOD(ROW()-1,3)&gt;0)*ROUND(ROW()/3,),COLUMN(E3)-1),"")</f>
        <v/>
      </c>
      <c r="F3" t="str">
        <f ca="1">IF(MOD(ROW(),3),OFFSET(工资表!$A$2,(MOD(ROW()-1,3)&gt;0)*ROUND(ROW()/3,),COLUMN(F3)-1),"")</f>
        <v/>
      </c>
      <c r="G3" t="str">
        <f ca="1">IF(MOD(ROW(),3),OFFSET(工资表!$A$2,(MOD(ROW()-1,3)&gt;0)*ROUND(ROW()/3,),COLUMN(G3)-1),"")</f>
        <v/>
      </c>
      <c r="H3" t="str">
        <f ca="1">IF(MOD(ROW(),3),OFFSET(工资表!$A$2,(MOD(ROW()-1,3)&gt;0)*ROUND(ROW()/3,),COLUMN(H3)-1),"")</f>
        <v/>
      </c>
      <c r="I3" t="str">
        <f ca="1">IF(MOD(ROW(),3),OFFSET(工资表!$A$2,(MOD(ROW()-1,3)&gt;0)*ROUND(ROW()/3,),COLUMN(I3)-1),"")</f>
        <v/>
      </c>
      <c r="J3" t="str">
        <f ca="1">IF(MOD(ROW(),3),OFFSET(工资表!$A$2,(MOD(ROW()-1,3)&gt;0)*ROUND(ROW()/3,),COLUMN(J3)-1),"")</f>
        <v/>
      </c>
      <c r="K3" t="str">
        <f ca="1">IF(MOD(ROW(),3),OFFSET(工资表!$A$2,(MOD(ROW()-1,3)&gt;0)*ROUND(ROW()/3,),COLUMN(K3)-1),"")</f>
        <v/>
      </c>
      <c r="L3" t="str">
        <f ca="1">IF(MOD(ROW(),3),OFFSET(工资表!$A$2,(MOD(ROW()-1,3)&gt;0)*ROUND(ROW()/3,),COLUMN(L3)-1),"")</f>
        <v/>
      </c>
      <c r="M3" t="str">
        <f ca="1">IF(MOD(ROW(),3),OFFSET(工资表!$A$2,(MOD(ROW()-1,3)&gt;0)*ROUND(ROW()/3,),COLUMN(M3)-1),"")</f>
        <v/>
      </c>
      <c r="N3" t="str">
        <f ca="1">IF(MOD(ROW(),3),OFFSET(工资表!$A$2,(MOD(ROW()-1,3)&gt;0)*ROUND(ROW()/3,),COLUMN(N3)-1),"")</f>
        <v/>
      </c>
      <c r="O3" t="str">
        <f ca="1">IF(MOD(ROW(),3),OFFSET(工资表!$A$2,(MOD(ROW()-1,3)&gt;0)*ROUND(ROW()/3,),COLUMN(O3)-1),"")</f>
        <v/>
      </c>
    </row>
    <row r="4" spans="1:15" x14ac:dyDescent="0.15">
      <c r="A4" t="str">
        <f ca="1">IF(MOD(ROW(),3),OFFSET(工资表!$A$2,(MOD(ROW()-1,3)&gt;0)*ROUND(ROW()/3,),COLUMN(A4)-1),"")</f>
        <v>结算日期</v>
      </c>
      <c r="B4" t="str">
        <f ca="1">IF(MOD(ROW(),3),OFFSET(工资表!$A$2,(MOD(ROW()-1,3)&gt;0)*ROUND(ROW()/3,),COLUMN(B4)-1),"")</f>
        <v>部门</v>
      </c>
      <c r="C4" t="str">
        <f ca="1">IF(MOD(ROW(),3),OFFSET(工资表!$A$2,(MOD(ROW()-1,3)&gt;0)*ROUND(ROW()/3,),COLUMN(C4)-1),"")</f>
        <v>姓名</v>
      </c>
      <c r="D4" t="str">
        <f ca="1">IF(MOD(ROW(),3),OFFSET(工资表!$A$2,(MOD(ROW()-1,3)&gt;0)*ROUND(ROW()/3,),COLUMN(D4)-1),"")</f>
        <v>基本工资</v>
      </c>
      <c r="E4" t="str">
        <f ca="1">IF(MOD(ROW(),3),OFFSET(工资表!$A$2,(MOD(ROW()-1,3)&gt;0)*ROUND(ROW()/3,),COLUMN(E4)-1),"")</f>
        <v>绩效工资</v>
      </c>
      <c r="F4" t="str">
        <f ca="1">IF(MOD(ROW(),3),OFFSET(工资表!$A$2,(MOD(ROW()-1,3)&gt;0)*ROUND(ROW()/3,),COLUMN(F4)-1),"")</f>
        <v>交通补贴</v>
      </c>
      <c r="G4" t="str">
        <f ca="1">IF(MOD(ROW(),3),OFFSET(工资表!$A$2,(MOD(ROW()-1,3)&gt;0)*ROUND(ROW()/3,),COLUMN(G4)-1),"")</f>
        <v>电话补贴</v>
      </c>
      <c r="H4" t="str">
        <f ca="1">IF(MOD(ROW(),3),OFFSET(工资表!$A$2,(MOD(ROW()-1,3)&gt;0)*ROUND(ROW()/3,),COLUMN(H4)-1),"")</f>
        <v>住房补贴</v>
      </c>
      <c r="I4" t="str">
        <f ca="1">IF(MOD(ROW(),3),OFFSET(工资表!$A$2,(MOD(ROW()-1,3)&gt;0)*ROUND(ROW()/3,),COLUMN(I4)-1),"")</f>
        <v>加班费</v>
      </c>
      <c r="J4" t="str">
        <f ca="1">IF(MOD(ROW(),3),OFFSET(工资表!$A$2,(MOD(ROW()-1,3)&gt;0)*ROUND(ROW()/3,),COLUMN(J4)-1),"")</f>
        <v>全勤奖</v>
      </c>
      <c r="K4" t="str">
        <f ca="1">IF(MOD(ROW(),3),OFFSET(工资表!$A$2,(MOD(ROW()-1,3)&gt;0)*ROUND(ROW()/3,),COLUMN(K4)-1),"")</f>
        <v>奖金</v>
      </c>
      <c r="L4" t="str">
        <f ca="1">IF(MOD(ROW(),3),OFFSET(工资表!$A$2,(MOD(ROW()-1,3)&gt;0)*ROUND(ROW()/3,),COLUMN(L4)-1),"")</f>
        <v>请假扣款</v>
      </c>
      <c r="M4" t="str">
        <f ca="1">IF(MOD(ROW(),3),OFFSET(工资表!$A$2,(MOD(ROW()-1,3)&gt;0)*ROUND(ROW()/3,),COLUMN(M4)-1),"")</f>
        <v>绩效扣款</v>
      </c>
      <c r="N4" t="str">
        <f ca="1">IF(MOD(ROW(),3),OFFSET(工资表!$A$2,(MOD(ROW()-1,3)&gt;0)*ROUND(ROW()/3,),COLUMN(N4)-1),"")</f>
        <v>应发工资</v>
      </c>
      <c r="O4" t="str">
        <f ca="1">IF(MOD(ROW(),3),OFFSET(工资表!$A$2,(MOD(ROW()-1,3)&gt;0)*ROUND(ROW()/3,),COLUMN(O4)-1),"")</f>
        <v>社保基数</v>
      </c>
    </row>
    <row r="5" spans="1:15" x14ac:dyDescent="0.15">
      <c r="A5">
        <f ca="1">IF(MOD(ROW(),3),OFFSET(工资表!$A$2,(MOD(ROW()-1,3)&gt;0)*ROUND(ROW()/3,),COLUMN(A5)-1),"")</f>
        <v>43406</v>
      </c>
      <c r="B5" t="str">
        <f ca="1">IF(MOD(ROW(),3),OFFSET(工资表!$A$2,(MOD(ROW()-1,3)&gt;0)*ROUND(ROW()/3,),COLUMN(B5)-1),"")</f>
        <v>销售部</v>
      </c>
      <c r="C5" t="str">
        <f ca="1">IF(MOD(ROW(),3),OFFSET(工资表!$A$2,(MOD(ROW()-1,3)&gt;0)*ROUND(ROW()/3,),COLUMN(C5)-1),"")</f>
        <v>姓名2</v>
      </c>
      <c r="D5">
        <f ca="1">IF(MOD(ROW(),3),OFFSET(工资表!$A$2,(MOD(ROW()-1,3)&gt;0)*ROUND(ROW()/3,),COLUMN(D5)-1),"")</f>
        <v>3000</v>
      </c>
      <c r="E5">
        <f ca="1">IF(MOD(ROW(),3),OFFSET(工资表!$A$2,(MOD(ROW()-1,3)&gt;0)*ROUND(ROW()/3,),COLUMN(E5)-1),"")</f>
        <v>1000</v>
      </c>
      <c r="F5">
        <f ca="1">IF(MOD(ROW(),3),OFFSET(工资表!$A$2,(MOD(ROW()-1,3)&gt;0)*ROUND(ROW()/3,),COLUMN(F5)-1),"")</f>
        <v>300</v>
      </c>
      <c r="G5">
        <f ca="1">IF(MOD(ROW(),3),OFFSET(工资表!$A$2,(MOD(ROW()-1,3)&gt;0)*ROUND(ROW()/3,),COLUMN(G5)-1),"")</f>
        <v>0</v>
      </c>
      <c r="H5">
        <f ca="1">IF(MOD(ROW(),3),OFFSET(工资表!$A$2,(MOD(ROW()-1,3)&gt;0)*ROUND(ROW()/3,),COLUMN(H5)-1),"")</f>
        <v>100</v>
      </c>
      <c r="I5">
        <f ca="1">IF(MOD(ROW(),3),OFFSET(工资表!$A$2,(MOD(ROW()-1,3)&gt;0)*ROUND(ROW()/3,),COLUMN(I5)-1),"")</f>
        <v>0</v>
      </c>
      <c r="J5">
        <f ca="1">IF(MOD(ROW(),3),OFFSET(工资表!$A$2,(MOD(ROW()-1,3)&gt;0)*ROUND(ROW()/3,),COLUMN(J5)-1),"")</f>
        <v>100</v>
      </c>
      <c r="K5">
        <f ca="1">IF(MOD(ROW(),3),OFFSET(工资表!$A$2,(MOD(ROW()-1,3)&gt;0)*ROUND(ROW()/3,),COLUMN(K5)-1),"")</f>
        <v>0</v>
      </c>
      <c r="L5">
        <f ca="1">IF(MOD(ROW(),3),OFFSET(工资表!$A$2,(MOD(ROW()-1,3)&gt;0)*ROUND(ROW()/3,),COLUMN(L5)-1),"")</f>
        <v>0</v>
      </c>
      <c r="M5">
        <f ca="1">IF(MOD(ROW(),3),OFFSET(工资表!$A$2,(MOD(ROW()-1,3)&gt;0)*ROUND(ROW()/3,),COLUMN(M5)-1),"")</f>
        <v>0</v>
      </c>
      <c r="N5">
        <f ca="1">IF(MOD(ROW(),3),OFFSET(工资表!$A$2,(MOD(ROW()-1,3)&gt;0)*ROUND(ROW()/3,),COLUMN(N5)-1),"")</f>
        <v>4500</v>
      </c>
      <c r="O5">
        <f ca="1">IF(MOD(ROW(),3),OFFSET(工资表!$A$2,(MOD(ROW()-1,3)&gt;0)*ROUND(ROW()/3,),COLUMN(O5)-1),"")</f>
        <v>1500</v>
      </c>
    </row>
    <row r="6" spans="1:15" x14ac:dyDescent="0.15">
      <c r="A6" t="str">
        <f ca="1">IF(MOD(ROW(),3),OFFSET(工资表!$A$2,(MOD(ROW()-1,3)&gt;0)*ROUND(ROW()/3,),COLUMN(A6)-1),"")</f>
        <v/>
      </c>
      <c r="B6" t="str">
        <f ca="1">IF(MOD(ROW(),3),OFFSET(工资表!$A$2,(MOD(ROW()-1,3)&gt;0)*ROUND(ROW()/3,),COLUMN(B6)-1),"")</f>
        <v/>
      </c>
      <c r="C6" t="str">
        <f ca="1">IF(MOD(ROW(),3),OFFSET(工资表!$A$2,(MOD(ROW()-1,3)&gt;0)*ROUND(ROW()/3,),COLUMN(C6)-1),"")</f>
        <v/>
      </c>
      <c r="D6" t="str">
        <f ca="1">IF(MOD(ROW(),3),OFFSET(工资表!$A$2,(MOD(ROW()-1,3)&gt;0)*ROUND(ROW()/3,),COLUMN(D6)-1),"")</f>
        <v/>
      </c>
      <c r="E6" t="str">
        <f ca="1">IF(MOD(ROW(),3),OFFSET(工资表!$A$2,(MOD(ROW()-1,3)&gt;0)*ROUND(ROW()/3,),COLUMN(E6)-1),"")</f>
        <v/>
      </c>
      <c r="F6" t="str">
        <f ca="1">IF(MOD(ROW(),3),OFFSET(工资表!$A$2,(MOD(ROW()-1,3)&gt;0)*ROUND(ROW()/3,),COLUMN(F6)-1),"")</f>
        <v/>
      </c>
      <c r="G6" t="str">
        <f ca="1">IF(MOD(ROW(),3),OFFSET(工资表!$A$2,(MOD(ROW()-1,3)&gt;0)*ROUND(ROW()/3,),COLUMN(G6)-1),"")</f>
        <v/>
      </c>
      <c r="H6" t="str">
        <f ca="1">IF(MOD(ROW(),3),OFFSET(工资表!$A$2,(MOD(ROW()-1,3)&gt;0)*ROUND(ROW()/3,),COLUMN(H6)-1),"")</f>
        <v/>
      </c>
      <c r="I6" t="str">
        <f ca="1">IF(MOD(ROW(),3),OFFSET(工资表!$A$2,(MOD(ROW()-1,3)&gt;0)*ROUND(ROW()/3,),COLUMN(I6)-1),"")</f>
        <v/>
      </c>
      <c r="J6" t="str">
        <f ca="1">IF(MOD(ROW(),3),OFFSET(工资表!$A$2,(MOD(ROW()-1,3)&gt;0)*ROUND(ROW()/3,),COLUMN(J6)-1),"")</f>
        <v/>
      </c>
      <c r="K6" t="str">
        <f ca="1">IF(MOD(ROW(),3),OFFSET(工资表!$A$2,(MOD(ROW()-1,3)&gt;0)*ROUND(ROW()/3,),COLUMN(K6)-1),"")</f>
        <v/>
      </c>
      <c r="L6" t="str">
        <f ca="1">IF(MOD(ROW(),3),OFFSET(工资表!$A$2,(MOD(ROW()-1,3)&gt;0)*ROUND(ROW()/3,),COLUMN(L6)-1),"")</f>
        <v/>
      </c>
      <c r="M6" t="str">
        <f ca="1">IF(MOD(ROW(),3),OFFSET(工资表!$A$2,(MOD(ROW()-1,3)&gt;0)*ROUND(ROW()/3,),COLUMN(M6)-1),"")</f>
        <v/>
      </c>
      <c r="N6" t="str">
        <f ca="1">IF(MOD(ROW(),3),OFFSET(工资表!$A$2,(MOD(ROW()-1,3)&gt;0)*ROUND(ROW()/3,),COLUMN(N6)-1),"")</f>
        <v/>
      </c>
      <c r="O6" t="str">
        <f ca="1">IF(MOD(ROW(),3),OFFSET(工资表!$A$2,(MOD(ROW()-1,3)&gt;0)*ROUND(ROW()/3,),COLUMN(O6)-1),"")</f>
        <v/>
      </c>
    </row>
    <row r="7" spans="1:15" x14ac:dyDescent="0.15">
      <c r="A7" t="str">
        <f ca="1">IF(MOD(ROW(),3),OFFSET(工资表!$A$2,(MOD(ROW()-1,3)&gt;0)*ROUND(ROW()/3,),COLUMN(A7)-1),"")</f>
        <v>结算日期</v>
      </c>
      <c r="B7" t="str">
        <f ca="1">IF(MOD(ROW(),3),OFFSET(工资表!$A$2,(MOD(ROW()-1,3)&gt;0)*ROUND(ROW()/3,),COLUMN(B7)-1),"")</f>
        <v>部门</v>
      </c>
      <c r="C7" t="str">
        <f ca="1">IF(MOD(ROW(),3),OFFSET(工资表!$A$2,(MOD(ROW()-1,3)&gt;0)*ROUND(ROW()/3,),COLUMN(C7)-1),"")</f>
        <v>姓名</v>
      </c>
      <c r="D7" t="str">
        <f ca="1">IF(MOD(ROW(),3),OFFSET(工资表!$A$2,(MOD(ROW()-1,3)&gt;0)*ROUND(ROW()/3,),COLUMN(D7)-1),"")</f>
        <v>基本工资</v>
      </c>
      <c r="E7" t="str">
        <f ca="1">IF(MOD(ROW(),3),OFFSET(工资表!$A$2,(MOD(ROW()-1,3)&gt;0)*ROUND(ROW()/3,),COLUMN(E7)-1),"")</f>
        <v>绩效工资</v>
      </c>
      <c r="F7" t="str">
        <f ca="1">IF(MOD(ROW(),3),OFFSET(工资表!$A$2,(MOD(ROW()-1,3)&gt;0)*ROUND(ROW()/3,),COLUMN(F7)-1),"")</f>
        <v>交通补贴</v>
      </c>
      <c r="G7" t="str">
        <f ca="1">IF(MOD(ROW(),3),OFFSET(工资表!$A$2,(MOD(ROW()-1,3)&gt;0)*ROUND(ROW()/3,),COLUMN(G7)-1),"")</f>
        <v>电话补贴</v>
      </c>
      <c r="H7" t="str">
        <f ca="1">IF(MOD(ROW(),3),OFFSET(工资表!$A$2,(MOD(ROW()-1,3)&gt;0)*ROUND(ROW()/3,),COLUMN(H7)-1),"")</f>
        <v>住房补贴</v>
      </c>
      <c r="I7" t="str">
        <f ca="1">IF(MOD(ROW(),3),OFFSET(工资表!$A$2,(MOD(ROW()-1,3)&gt;0)*ROUND(ROW()/3,),COLUMN(I7)-1),"")</f>
        <v>加班费</v>
      </c>
      <c r="J7" t="str">
        <f ca="1">IF(MOD(ROW(),3),OFFSET(工资表!$A$2,(MOD(ROW()-1,3)&gt;0)*ROUND(ROW()/3,),COLUMN(J7)-1),"")</f>
        <v>全勤奖</v>
      </c>
      <c r="K7" t="str">
        <f ca="1">IF(MOD(ROW(),3),OFFSET(工资表!$A$2,(MOD(ROW()-1,3)&gt;0)*ROUND(ROW()/3,),COLUMN(K7)-1),"")</f>
        <v>奖金</v>
      </c>
      <c r="L7" t="str">
        <f ca="1">IF(MOD(ROW(),3),OFFSET(工资表!$A$2,(MOD(ROW()-1,3)&gt;0)*ROUND(ROW()/3,),COLUMN(L7)-1),"")</f>
        <v>请假扣款</v>
      </c>
      <c r="M7" t="str">
        <f ca="1">IF(MOD(ROW(),3),OFFSET(工资表!$A$2,(MOD(ROW()-1,3)&gt;0)*ROUND(ROW()/3,),COLUMN(M7)-1),"")</f>
        <v>绩效扣款</v>
      </c>
      <c r="N7" t="str">
        <f ca="1">IF(MOD(ROW(),3),OFFSET(工资表!$A$2,(MOD(ROW()-1,3)&gt;0)*ROUND(ROW()/3,),COLUMN(N7)-1),"")</f>
        <v>应发工资</v>
      </c>
      <c r="O7" t="str">
        <f ca="1">IF(MOD(ROW(),3),OFFSET(工资表!$A$2,(MOD(ROW()-1,3)&gt;0)*ROUND(ROW()/3,),COLUMN(O7)-1),"")</f>
        <v>社保基数</v>
      </c>
    </row>
    <row r="8" spans="1:15" x14ac:dyDescent="0.15">
      <c r="A8">
        <f ca="1">IF(MOD(ROW(),3),OFFSET(工资表!$A$2,(MOD(ROW()-1,3)&gt;0)*ROUND(ROW()/3,),COLUMN(A8)-1),"")</f>
        <v>43407</v>
      </c>
      <c r="B8" t="str">
        <f ca="1">IF(MOD(ROW(),3),OFFSET(工资表!$A$2,(MOD(ROW()-1,3)&gt;0)*ROUND(ROW()/3,),COLUMN(B8)-1),"")</f>
        <v>销售部</v>
      </c>
      <c r="C8" t="str">
        <f ca="1">IF(MOD(ROW(),3),OFFSET(工资表!$A$2,(MOD(ROW()-1,3)&gt;0)*ROUND(ROW()/3,),COLUMN(C8)-1),"")</f>
        <v>姓名3</v>
      </c>
      <c r="D8">
        <f ca="1">IF(MOD(ROW(),3),OFFSET(工资表!$A$2,(MOD(ROW()-1,3)&gt;0)*ROUND(ROW()/3,),COLUMN(D8)-1),"")</f>
        <v>3000</v>
      </c>
      <c r="E8">
        <f ca="1">IF(MOD(ROW(),3),OFFSET(工资表!$A$2,(MOD(ROW()-1,3)&gt;0)*ROUND(ROW()/3,),COLUMN(E8)-1),"")</f>
        <v>800</v>
      </c>
      <c r="F8">
        <f ca="1">IF(MOD(ROW(),3),OFFSET(工资表!$A$2,(MOD(ROW()-1,3)&gt;0)*ROUND(ROW()/3,),COLUMN(F8)-1),"")</f>
        <v>300</v>
      </c>
      <c r="G8">
        <f ca="1">IF(MOD(ROW(),3),OFFSET(工资表!$A$2,(MOD(ROW()-1,3)&gt;0)*ROUND(ROW()/3,),COLUMN(G8)-1),"")</f>
        <v>500</v>
      </c>
      <c r="H8">
        <f ca="1">IF(MOD(ROW(),3),OFFSET(工资表!$A$2,(MOD(ROW()-1,3)&gt;0)*ROUND(ROW()/3,),COLUMN(H8)-1),"")</f>
        <v>100</v>
      </c>
      <c r="I8">
        <f ca="1">IF(MOD(ROW(),3),OFFSET(工资表!$A$2,(MOD(ROW()-1,3)&gt;0)*ROUND(ROW()/3,),COLUMN(I8)-1),"")</f>
        <v>0</v>
      </c>
      <c r="J8">
        <f ca="1">IF(MOD(ROW(),3),OFFSET(工资表!$A$2,(MOD(ROW()-1,3)&gt;0)*ROUND(ROW()/3,),COLUMN(J8)-1),"")</f>
        <v>100</v>
      </c>
      <c r="K8">
        <f ca="1">IF(MOD(ROW(),3),OFFSET(工资表!$A$2,(MOD(ROW()-1,3)&gt;0)*ROUND(ROW()/3,),COLUMN(K8)-1),"")</f>
        <v>5000</v>
      </c>
      <c r="L8">
        <f ca="1">IF(MOD(ROW(),3),OFFSET(工资表!$A$2,(MOD(ROW()-1,3)&gt;0)*ROUND(ROW()/3,),COLUMN(L8)-1),"")</f>
        <v>0</v>
      </c>
      <c r="M8">
        <f ca="1">IF(MOD(ROW(),3),OFFSET(工资表!$A$2,(MOD(ROW()-1,3)&gt;0)*ROUND(ROW()/3,),COLUMN(M8)-1),"")</f>
        <v>0</v>
      </c>
      <c r="N8">
        <f ca="1">IF(MOD(ROW(),3),OFFSET(工资表!$A$2,(MOD(ROW()-1,3)&gt;0)*ROUND(ROW()/3,),COLUMN(N8)-1),"")</f>
        <v>9800</v>
      </c>
      <c r="O8">
        <f ca="1">IF(MOD(ROW(),3),OFFSET(工资表!$A$2,(MOD(ROW()-1,3)&gt;0)*ROUND(ROW()/3,),COLUMN(O8)-1),"")</f>
        <v>9000</v>
      </c>
    </row>
    <row r="9" spans="1:15" x14ac:dyDescent="0.15">
      <c r="A9" t="str">
        <f ca="1">IF(MOD(ROW(),3),OFFSET(工资表!$A$2,(MOD(ROW()-1,3)&gt;0)*ROUND(ROW()/3,),COLUMN(A9)-1),"")</f>
        <v/>
      </c>
      <c r="B9" t="str">
        <f ca="1">IF(MOD(ROW(),3),OFFSET(工资表!$A$2,(MOD(ROW()-1,3)&gt;0)*ROUND(ROW()/3,),COLUMN(B9)-1),"")</f>
        <v/>
      </c>
      <c r="C9" t="str">
        <f ca="1">IF(MOD(ROW(),3),OFFSET(工资表!$A$2,(MOD(ROW()-1,3)&gt;0)*ROUND(ROW()/3,),COLUMN(C9)-1),"")</f>
        <v/>
      </c>
      <c r="D9" t="str">
        <f ca="1">IF(MOD(ROW(),3),OFFSET(工资表!$A$2,(MOD(ROW()-1,3)&gt;0)*ROUND(ROW()/3,),COLUMN(D9)-1),"")</f>
        <v/>
      </c>
      <c r="E9" t="str">
        <f ca="1">IF(MOD(ROW(),3),OFFSET(工资表!$A$2,(MOD(ROW()-1,3)&gt;0)*ROUND(ROW()/3,),COLUMN(E9)-1),"")</f>
        <v/>
      </c>
      <c r="F9" t="str">
        <f ca="1">IF(MOD(ROW(),3),OFFSET(工资表!$A$2,(MOD(ROW()-1,3)&gt;0)*ROUND(ROW()/3,),COLUMN(F9)-1),"")</f>
        <v/>
      </c>
      <c r="G9" t="str">
        <f ca="1">IF(MOD(ROW(),3),OFFSET(工资表!$A$2,(MOD(ROW()-1,3)&gt;0)*ROUND(ROW()/3,),COLUMN(G9)-1),"")</f>
        <v/>
      </c>
      <c r="H9" t="str">
        <f ca="1">IF(MOD(ROW(),3),OFFSET(工资表!$A$2,(MOD(ROW()-1,3)&gt;0)*ROUND(ROW()/3,),COLUMN(H9)-1),"")</f>
        <v/>
      </c>
      <c r="I9" t="str">
        <f ca="1">IF(MOD(ROW(),3),OFFSET(工资表!$A$2,(MOD(ROW()-1,3)&gt;0)*ROUND(ROW()/3,),COLUMN(I9)-1),"")</f>
        <v/>
      </c>
      <c r="J9" t="str">
        <f ca="1">IF(MOD(ROW(),3),OFFSET(工资表!$A$2,(MOD(ROW()-1,3)&gt;0)*ROUND(ROW()/3,),COLUMN(J9)-1),"")</f>
        <v/>
      </c>
      <c r="K9" t="str">
        <f ca="1">IF(MOD(ROW(),3),OFFSET(工资表!$A$2,(MOD(ROW()-1,3)&gt;0)*ROUND(ROW()/3,),COLUMN(K9)-1),"")</f>
        <v/>
      </c>
      <c r="L9" t="str">
        <f ca="1">IF(MOD(ROW(),3),OFFSET(工资表!$A$2,(MOD(ROW()-1,3)&gt;0)*ROUND(ROW()/3,),COLUMN(L9)-1),"")</f>
        <v/>
      </c>
      <c r="M9" t="str">
        <f ca="1">IF(MOD(ROW(),3),OFFSET(工资表!$A$2,(MOD(ROW()-1,3)&gt;0)*ROUND(ROW()/3,),COLUMN(M9)-1),"")</f>
        <v/>
      </c>
      <c r="N9" t="str">
        <f ca="1">IF(MOD(ROW(),3),OFFSET(工资表!$A$2,(MOD(ROW()-1,3)&gt;0)*ROUND(ROW()/3,),COLUMN(N9)-1),"")</f>
        <v/>
      </c>
      <c r="O9" t="str">
        <f ca="1">IF(MOD(ROW(),3),OFFSET(工资表!$A$2,(MOD(ROW()-1,3)&gt;0)*ROUND(ROW()/3,),COLUMN(O9)-1),"")</f>
        <v/>
      </c>
    </row>
    <row r="10" spans="1:15" x14ac:dyDescent="0.15">
      <c r="A10" t="str">
        <f ca="1">IF(MOD(ROW(),3),OFFSET(工资表!$A$2,(MOD(ROW()-1,3)&gt;0)*ROUND(ROW()/3,),COLUMN(A10)-1),"")</f>
        <v>结算日期</v>
      </c>
      <c r="B10" t="str">
        <f ca="1">IF(MOD(ROW(),3),OFFSET(工资表!$A$2,(MOD(ROW()-1,3)&gt;0)*ROUND(ROW()/3,),COLUMN(B10)-1),"")</f>
        <v>部门</v>
      </c>
      <c r="C10" t="str">
        <f ca="1">IF(MOD(ROW(),3),OFFSET(工资表!$A$2,(MOD(ROW()-1,3)&gt;0)*ROUND(ROW()/3,),COLUMN(C10)-1),"")</f>
        <v>姓名</v>
      </c>
      <c r="D10" t="str">
        <f ca="1">IF(MOD(ROW(),3),OFFSET(工资表!$A$2,(MOD(ROW()-1,3)&gt;0)*ROUND(ROW()/3,),COLUMN(D10)-1),"")</f>
        <v>基本工资</v>
      </c>
      <c r="E10" t="str">
        <f ca="1">IF(MOD(ROW(),3),OFFSET(工资表!$A$2,(MOD(ROW()-1,3)&gt;0)*ROUND(ROW()/3,),COLUMN(E10)-1),"")</f>
        <v>绩效工资</v>
      </c>
      <c r="F10" t="str">
        <f ca="1">IF(MOD(ROW(),3),OFFSET(工资表!$A$2,(MOD(ROW()-1,3)&gt;0)*ROUND(ROW()/3,),COLUMN(F10)-1),"")</f>
        <v>交通补贴</v>
      </c>
      <c r="G10" t="str">
        <f ca="1">IF(MOD(ROW(),3),OFFSET(工资表!$A$2,(MOD(ROW()-1,3)&gt;0)*ROUND(ROW()/3,),COLUMN(G10)-1),"")</f>
        <v>电话补贴</v>
      </c>
      <c r="H10" t="str">
        <f ca="1">IF(MOD(ROW(),3),OFFSET(工资表!$A$2,(MOD(ROW()-1,3)&gt;0)*ROUND(ROW()/3,),COLUMN(H10)-1),"")</f>
        <v>住房补贴</v>
      </c>
      <c r="I10" t="str">
        <f ca="1">IF(MOD(ROW(),3),OFFSET(工资表!$A$2,(MOD(ROW()-1,3)&gt;0)*ROUND(ROW()/3,),COLUMN(I10)-1),"")</f>
        <v>加班费</v>
      </c>
      <c r="J10" t="str">
        <f ca="1">IF(MOD(ROW(),3),OFFSET(工资表!$A$2,(MOD(ROW()-1,3)&gt;0)*ROUND(ROW()/3,),COLUMN(J10)-1),"")</f>
        <v>全勤奖</v>
      </c>
      <c r="K10" t="str">
        <f ca="1">IF(MOD(ROW(),3),OFFSET(工资表!$A$2,(MOD(ROW()-1,3)&gt;0)*ROUND(ROW()/3,),COLUMN(K10)-1),"")</f>
        <v>奖金</v>
      </c>
      <c r="L10" t="str">
        <f ca="1">IF(MOD(ROW(),3),OFFSET(工资表!$A$2,(MOD(ROW()-1,3)&gt;0)*ROUND(ROW()/3,),COLUMN(L10)-1),"")</f>
        <v>请假扣款</v>
      </c>
      <c r="M10" t="str">
        <f ca="1">IF(MOD(ROW(),3),OFFSET(工资表!$A$2,(MOD(ROW()-1,3)&gt;0)*ROUND(ROW()/3,),COLUMN(M10)-1),"")</f>
        <v>绩效扣款</v>
      </c>
      <c r="N10" t="str">
        <f ca="1">IF(MOD(ROW(),3),OFFSET(工资表!$A$2,(MOD(ROW()-1,3)&gt;0)*ROUND(ROW()/3,),COLUMN(N10)-1),"")</f>
        <v>应发工资</v>
      </c>
      <c r="O10" t="str">
        <f ca="1">IF(MOD(ROW(),3),OFFSET(工资表!$A$2,(MOD(ROW()-1,3)&gt;0)*ROUND(ROW()/3,),COLUMN(O10)-1),"")</f>
        <v>社保基数</v>
      </c>
    </row>
    <row r="11" spans="1:15" x14ac:dyDescent="0.15">
      <c r="A11">
        <f ca="1">IF(MOD(ROW(),3),OFFSET(工资表!$A$2,(MOD(ROW()-1,3)&gt;0)*ROUND(ROW()/3,),COLUMN(A11)-1),"")</f>
        <v>43408</v>
      </c>
      <c r="B11" t="str">
        <f ca="1">IF(MOD(ROW(),3),OFFSET(工资表!$A$2,(MOD(ROW()-1,3)&gt;0)*ROUND(ROW()/3,),COLUMN(B11)-1),"")</f>
        <v>产品部</v>
      </c>
      <c r="C11" t="str">
        <f ca="1">IF(MOD(ROW(),3),OFFSET(工资表!$A$2,(MOD(ROW()-1,3)&gt;0)*ROUND(ROW()/3,),COLUMN(C11)-1),"")</f>
        <v>姓名4</v>
      </c>
      <c r="D11">
        <f ca="1">IF(MOD(ROW(),3),OFFSET(工资表!$A$2,(MOD(ROW()-1,3)&gt;0)*ROUND(ROW()/3,),COLUMN(D11)-1),"")</f>
        <v>3000</v>
      </c>
      <c r="E11">
        <f ca="1">IF(MOD(ROW(),3),OFFSET(工资表!$A$2,(MOD(ROW()-1,3)&gt;0)*ROUND(ROW()/3,),COLUMN(E11)-1),"")</f>
        <v>0</v>
      </c>
      <c r="F11">
        <f ca="1">IF(MOD(ROW(),3),OFFSET(工资表!$A$2,(MOD(ROW()-1,3)&gt;0)*ROUND(ROW()/3,),COLUMN(F11)-1),"")</f>
        <v>100</v>
      </c>
      <c r="G11">
        <f ca="1">IF(MOD(ROW(),3),OFFSET(工资表!$A$2,(MOD(ROW()-1,3)&gt;0)*ROUND(ROW()/3,),COLUMN(G11)-1),"")</f>
        <v>100</v>
      </c>
      <c r="H11">
        <f ca="1">IF(MOD(ROW(),3),OFFSET(工资表!$A$2,(MOD(ROW()-1,3)&gt;0)*ROUND(ROW()/3,),COLUMN(H11)-1),"")</f>
        <v>100</v>
      </c>
      <c r="I11">
        <f ca="1">IF(MOD(ROW(),3),OFFSET(工资表!$A$2,(MOD(ROW()-1,3)&gt;0)*ROUND(ROW()/3,),COLUMN(I11)-1),"")</f>
        <v>0</v>
      </c>
      <c r="J11">
        <f ca="1">IF(MOD(ROW(),3),OFFSET(工资表!$A$2,(MOD(ROW()-1,3)&gt;0)*ROUND(ROW()/3,),COLUMN(J11)-1),"")</f>
        <v>100</v>
      </c>
      <c r="K11">
        <f ca="1">IF(MOD(ROW(),3),OFFSET(工资表!$A$2,(MOD(ROW()-1,3)&gt;0)*ROUND(ROW()/3,),COLUMN(K11)-1),"")</f>
        <v>300</v>
      </c>
      <c r="L11">
        <f ca="1">IF(MOD(ROW(),3),OFFSET(工资表!$A$2,(MOD(ROW()-1,3)&gt;0)*ROUND(ROW()/3,),COLUMN(L11)-1),"")</f>
        <v>0</v>
      </c>
      <c r="M11">
        <f ca="1">IF(MOD(ROW(),3),OFFSET(工资表!$A$2,(MOD(ROW()-1,3)&gt;0)*ROUND(ROW()/3,),COLUMN(M11)-1),"")</f>
        <v>0</v>
      </c>
      <c r="N11">
        <f ca="1">IF(MOD(ROW(),3),OFFSET(工资表!$A$2,(MOD(ROW()-1,3)&gt;0)*ROUND(ROW()/3,),COLUMN(N11)-1),"")</f>
        <v>3700</v>
      </c>
      <c r="O11">
        <f ca="1">IF(MOD(ROW(),3),OFFSET(工资表!$A$2,(MOD(ROW()-1,3)&gt;0)*ROUND(ROW()/3,),COLUMN(O11)-1),"")</f>
        <v>3700</v>
      </c>
    </row>
    <row r="12" spans="1:15" x14ac:dyDescent="0.15">
      <c r="A12" t="str">
        <f ca="1">IF(MOD(ROW(),3),OFFSET(工资表!$A$2,(MOD(ROW()-1,3)&gt;0)*ROUND(ROW()/3,),COLUMN(A12)-1),"")</f>
        <v/>
      </c>
      <c r="B12" t="str">
        <f ca="1">IF(MOD(ROW(),3),OFFSET(工资表!$A$2,(MOD(ROW()-1,3)&gt;0)*ROUND(ROW()/3,),COLUMN(B12)-1),"")</f>
        <v/>
      </c>
      <c r="C12" t="str">
        <f ca="1">IF(MOD(ROW(),3),OFFSET(工资表!$A$2,(MOD(ROW()-1,3)&gt;0)*ROUND(ROW()/3,),COLUMN(C12)-1),"")</f>
        <v/>
      </c>
      <c r="D12" t="str">
        <f ca="1">IF(MOD(ROW(),3),OFFSET(工资表!$A$2,(MOD(ROW()-1,3)&gt;0)*ROUND(ROW()/3,),COLUMN(D12)-1),"")</f>
        <v/>
      </c>
      <c r="E12" t="str">
        <f ca="1">IF(MOD(ROW(),3),OFFSET(工资表!$A$2,(MOD(ROW()-1,3)&gt;0)*ROUND(ROW()/3,),COLUMN(E12)-1),"")</f>
        <v/>
      </c>
      <c r="F12" t="str">
        <f ca="1">IF(MOD(ROW(),3),OFFSET(工资表!$A$2,(MOD(ROW()-1,3)&gt;0)*ROUND(ROW()/3,),COLUMN(F12)-1),"")</f>
        <v/>
      </c>
      <c r="G12" t="str">
        <f ca="1">IF(MOD(ROW(),3),OFFSET(工资表!$A$2,(MOD(ROW()-1,3)&gt;0)*ROUND(ROW()/3,),COLUMN(G12)-1),"")</f>
        <v/>
      </c>
      <c r="H12" t="str">
        <f ca="1">IF(MOD(ROW(),3),OFFSET(工资表!$A$2,(MOD(ROW()-1,3)&gt;0)*ROUND(ROW()/3,),COLUMN(H12)-1),"")</f>
        <v/>
      </c>
      <c r="I12" t="str">
        <f ca="1">IF(MOD(ROW(),3),OFFSET(工资表!$A$2,(MOD(ROW()-1,3)&gt;0)*ROUND(ROW()/3,),COLUMN(I12)-1),"")</f>
        <v/>
      </c>
      <c r="J12" t="str">
        <f ca="1">IF(MOD(ROW(),3),OFFSET(工资表!$A$2,(MOD(ROW()-1,3)&gt;0)*ROUND(ROW()/3,),COLUMN(J12)-1),"")</f>
        <v/>
      </c>
      <c r="K12" t="str">
        <f ca="1">IF(MOD(ROW(),3),OFFSET(工资表!$A$2,(MOD(ROW()-1,3)&gt;0)*ROUND(ROW()/3,),COLUMN(K12)-1),"")</f>
        <v/>
      </c>
      <c r="L12" t="str">
        <f ca="1">IF(MOD(ROW(),3),OFFSET(工资表!$A$2,(MOD(ROW()-1,3)&gt;0)*ROUND(ROW()/3,),COLUMN(L12)-1),"")</f>
        <v/>
      </c>
      <c r="M12" t="str">
        <f ca="1">IF(MOD(ROW(),3),OFFSET(工资表!$A$2,(MOD(ROW()-1,3)&gt;0)*ROUND(ROW()/3,),COLUMN(M12)-1),"")</f>
        <v/>
      </c>
      <c r="N12" t="str">
        <f ca="1">IF(MOD(ROW(),3),OFFSET(工资表!$A$2,(MOD(ROW()-1,3)&gt;0)*ROUND(ROW()/3,),COLUMN(N12)-1),"")</f>
        <v/>
      </c>
      <c r="O12" t="str">
        <f ca="1">IF(MOD(ROW(),3),OFFSET(工资表!$A$2,(MOD(ROW()-1,3)&gt;0)*ROUND(ROW()/3,),COLUMN(O12)-1),"")</f>
        <v/>
      </c>
    </row>
    <row r="13" spans="1:15" x14ac:dyDescent="0.15">
      <c r="A13" t="str">
        <f ca="1">IF(MOD(ROW(),3),OFFSET(工资表!$A$2,(MOD(ROW()-1,3)&gt;0)*ROUND(ROW()/3,),COLUMN(A13)-1),"")</f>
        <v>结算日期</v>
      </c>
      <c r="B13" t="str">
        <f ca="1">IF(MOD(ROW(),3),OFFSET(工资表!$A$2,(MOD(ROW()-1,3)&gt;0)*ROUND(ROW()/3,),COLUMN(B13)-1),"")</f>
        <v>部门</v>
      </c>
      <c r="C13" t="str">
        <f ca="1">IF(MOD(ROW(),3),OFFSET(工资表!$A$2,(MOD(ROW()-1,3)&gt;0)*ROUND(ROW()/3,),COLUMN(C13)-1),"")</f>
        <v>姓名</v>
      </c>
      <c r="D13" t="str">
        <f ca="1">IF(MOD(ROW(),3),OFFSET(工资表!$A$2,(MOD(ROW()-1,3)&gt;0)*ROUND(ROW()/3,),COLUMN(D13)-1),"")</f>
        <v>基本工资</v>
      </c>
      <c r="E13" t="str">
        <f ca="1">IF(MOD(ROW(),3),OFFSET(工资表!$A$2,(MOD(ROW()-1,3)&gt;0)*ROUND(ROW()/3,),COLUMN(E13)-1),"")</f>
        <v>绩效工资</v>
      </c>
      <c r="F13" t="str">
        <f ca="1">IF(MOD(ROW(),3),OFFSET(工资表!$A$2,(MOD(ROW()-1,3)&gt;0)*ROUND(ROW()/3,),COLUMN(F13)-1),"")</f>
        <v>交通补贴</v>
      </c>
      <c r="G13" t="str">
        <f ca="1">IF(MOD(ROW(),3),OFFSET(工资表!$A$2,(MOD(ROW()-1,3)&gt;0)*ROUND(ROW()/3,),COLUMN(G13)-1),"")</f>
        <v>电话补贴</v>
      </c>
      <c r="H13" t="str">
        <f ca="1">IF(MOD(ROW(),3),OFFSET(工资表!$A$2,(MOD(ROW()-1,3)&gt;0)*ROUND(ROW()/3,),COLUMN(H13)-1),"")</f>
        <v>住房补贴</v>
      </c>
      <c r="I13" t="str">
        <f ca="1">IF(MOD(ROW(),3),OFFSET(工资表!$A$2,(MOD(ROW()-1,3)&gt;0)*ROUND(ROW()/3,),COLUMN(I13)-1),"")</f>
        <v>加班费</v>
      </c>
      <c r="J13" t="str">
        <f ca="1">IF(MOD(ROW(),3),OFFSET(工资表!$A$2,(MOD(ROW()-1,3)&gt;0)*ROUND(ROW()/3,),COLUMN(J13)-1),"")</f>
        <v>全勤奖</v>
      </c>
      <c r="K13" t="str">
        <f ca="1">IF(MOD(ROW(),3),OFFSET(工资表!$A$2,(MOD(ROW()-1,3)&gt;0)*ROUND(ROW()/3,),COLUMN(K13)-1),"")</f>
        <v>奖金</v>
      </c>
      <c r="L13" t="str">
        <f ca="1">IF(MOD(ROW(),3),OFFSET(工资表!$A$2,(MOD(ROW()-1,3)&gt;0)*ROUND(ROW()/3,),COLUMN(L13)-1),"")</f>
        <v>请假扣款</v>
      </c>
      <c r="M13" t="str">
        <f ca="1">IF(MOD(ROW(),3),OFFSET(工资表!$A$2,(MOD(ROW()-1,3)&gt;0)*ROUND(ROW()/3,),COLUMN(M13)-1),"")</f>
        <v>绩效扣款</v>
      </c>
      <c r="N13" t="str">
        <f ca="1">IF(MOD(ROW(),3),OFFSET(工资表!$A$2,(MOD(ROW()-1,3)&gt;0)*ROUND(ROW()/3,),COLUMN(N13)-1),"")</f>
        <v>应发工资</v>
      </c>
      <c r="O13" t="str">
        <f ca="1">IF(MOD(ROW(),3),OFFSET(工资表!$A$2,(MOD(ROW()-1,3)&gt;0)*ROUND(ROW()/3,),COLUMN(O13)-1),"")</f>
        <v>社保基数</v>
      </c>
    </row>
    <row r="14" spans="1:15" x14ac:dyDescent="0.15">
      <c r="A14">
        <f ca="1">IF(MOD(ROW(),3),OFFSET(工资表!$A$2,(MOD(ROW()-1,3)&gt;0)*ROUND(ROW()/3,),COLUMN(A14)-1),"")</f>
        <v>43409</v>
      </c>
      <c r="B14" t="str">
        <f ca="1">IF(MOD(ROW(),3),OFFSET(工资表!$A$2,(MOD(ROW()-1,3)&gt;0)*ROUND(ROW()/3,),COLUMN(B14)-1),"")</f>
        <v>产品部</v>
      </c>
      <c r="C14" t="str">
        <f ca="1">IF(MOD(ROW(),3),OFFSET(工资表!$A$2,(MOD(ROW()-1,3)&gt;0)*ROUND(ROW()/3,),COLUMN(C14)-1),"")</f>
        <v>姓名5</v>
      </c>
      <c r="D14">
        <f ca="1">IF(MOD(ROW(),3),OFFSET(工资表!$A$2,(MOD(ROW()-1,3)&gt;0)*ROUND(ROW()/3,),COLUMN(D14)-1),"")</f>
        <v>3000</v>
      </c>
      <c r="E14">
        <f ca="1">IF(MOD(ROW(),3),OFFSET(工资表!$A$2,(MOD(ROW()-1,3)&gt;0)*ROUND(ROW()/3,),COLUMN(E14)-1),"")</f>
        <v>3000</v>
      </c>
      <c r="F14">
        <f ca="1">IF(MOD(ROW(),3),OFFSET(工资表!$A$2,(MOD(ROW()-1,3)&gt;0)*ROUND(ROW()/3,),COLUMN(F14)-1),"")</f>
        <v>100</v>
      </c>
      <c r="G14">
        <f ca="1">IF(MOD(ROW(),3),OFFSET(工资表!$A$2,(MOD(ROW()-1,3)&gt;0)*ROUND(ROW()/3,),COLUMN(G14)-1),"")</f>
        <v>100</v>
      </c>
      <c r="H14">
        <f ca="1">IF(MOD(ROW(),3),OFFSET(工资表!$A$2,(MOD(ROW()-1,3)&gt;0)*ROUND(ROW()/3,),COLUMN(H14)-1),"")</f>
        <v>100</v>
      </c>
      <c r="I14">
        <f ca="1">IF(MOD(ROW(),3),OFFSET(工资表!$A$2,(MOD(ROW()-1,3)&gt;0)*ROUND(ROW()/3,),COLUMN(I14)-1),"")</f>
        <v>300</v>
      </c>
      <c r="J14">
        <f ca="1">IF(MOD(ROW(),3),OFFSET(工资表!$A$2,(MOD(ROW()-1,3)&gt;0)*ROUND(ROW()/3,),COLUMN(J14)-1),"")</f>
        <v>100</v>
      </c>
      <c r="K14">
        <f ca="1">IF(MOD(ROW(),3),OFFSET(工资表!$A$2,(MOD(ROW()-1,3)&gt;0)*ROUND(ROW()/3,),COLUMN(K14)-1),"")</f>
        <v>300</v>
      </c>
      <c r="L14">
        <f ca="1">IF(MOD(ROW(),3),OFFSET(工资表!$A$2,(MOD(ROW()-1,3)&gt;0)*ROUND(ROW()/3,),COLUMN(L14)-1),"")</f>
        <v>0</v>
      </c>
      <c r="M14">
        <f ca="1">IF(MOD(ROW(),3),OFFSET(工资表!$A$2,(MOD(ROW()-1,3)&gt;0)*ROUND(ROW()/3,),COLUMN(M14)-1),"")</f>
        <v>0</v>
      </c>
      <c r="N14">
        <f ca="1">IF(MOD(ROW(),3),OFFSET(工资表!$A$2,(MOD(ROW()-1,3)&gt;0)*ROUND(ROW()/3,),COLUMN(N14)-1),"")</f>
        <v>7000</v>
      </c>
      <c r="O14">
        <f ca="1">IF(MOD(ROW(),3),OFFSET(工资表!$A$2,(MOD(ROW()-1,3)&gt;0)*ROUND(ROW()/3,),COLUMN(O14)-1),"")</f>
        <v>7000</v>
      </c>
    </row>
    <row r="15" spans="1:15" x14ac:dyDescent="0.15">
      <c r="A15" t="str">
        <f ca="1">IF(MOD(ROW(),3),OFFSET(工资表!$A$2,(MOD(ROW()-1,3)&gt;0)*ROUND(ROW()/3,),COLUMN(A15)-1),"")</f>
        <v/>
      </c>
      <c r="B15" t="str">
        <f ca="1">IF(MOD(ROW(),3),OFFSET(工资表!$A$2,(MOD(ROW()-1,3)&gt;0)*ROUND(ROW()/3,),COLUMN(B15)-1),"")</f>
        <v/>
      </c>
      <c r="C15" t="str">
        <f ca="1">IF(MOD(ROW(),3),OFFSET(工资表!$A$2,(MOD(ROW()-1,3)&gt;0)*ROUND(ROW()/3,),COLUMN(C15)-1),"")</f>
        <v/>
      </c>
      <c r="D15" t="str">
        <f ca="1">IF(MOD(ROW(),3),OFFSET(工资表!$A$2,(MOD(ROW()-1,3)&gt;0)*ROUND(ROW()/3,),COLUMN(D15)-1),"")</f>
        <v/>
      </c>
      <c r="E15" t="str">
        <f ca="1">IF(MOD(ROW(),3),OFFSET(工资表!$A$2,(MOD(ROW()-1,3)&gt;0)*ROUND(ROW()/3,),COLUMN(E15)-1),"")</f>
        <v/>
      </c>
      <c r="F15" t="str">
        <f ca="1">IF(MOD(ROW(),3),OFFSET(工资表!$A$2,(MOD(ROW()-1,3)&gt;0)*ROUND(ROW()/3,),COLUMN(F15)-1),"")</f>
        <v/>
      </c>
      <c r="G15" t="str">
        <f ca="1">IF(MOD(ROW(),3),OFFSET(工资表!$A$2,(MOD(ROW()-1,3)&gt;0)*ROUND(ROW()/3,),COLUMN(G15)-1),"")</f>
        <v/>
      </c>
      <c r="H15" t="str">
        <f ca="1">IF(MOD(ROW(),3),OFFSET(工资表!$A$2,(MOD(ROW()-1,3)&gt;0)*ROUND(ROW()/3,),COLUMN(H15)-1),"")</f>
        <v/>
      </c>
      <c r="I15" t="str">
        <f ca="1">IF(MOD(ROW(),3),OFFSET(工资表!$A$2,(MOD(ROW()-1,3)&gt;0)*ROUND(ROW()/3,),COLUMN(I15)-1),"")</f>
        <v/>
      </c>
      <c r="J15" t="str">
        <f ca="1">IF(MOD(ROW(),3),OFFSET(工资表!$A$2,(MOD(ROW()-1,3)&gt;0)*ROUND(ROW()/3,),COLUMN(J15)-1),"")</f>
        <v/>
      </c>
      <c r="K15" t="str">
        <f ca="1">IF(MOD(ROW(),3),OFFSET(工资表!$A$2,(MOD(ROW()-1,3)&gt;0)*ROUND(ROW()/3,),COLUMN(K15)-1),"")</f>
        <v/>
      </c>
      <c r="L15" t="str">
        <f ca="1">IF(MOD(ROW(),3),OFFSET(工资表!$A$2,(MOD(ROW()-1,3)&gt;0)*ROUND(ROW()/3,),COLUMN(L15)-1),"")</f>
        <v/>
      </c>
      <c r="M15" t="str">
        <f ca="1">IF(MOD(ROW(),3),OFFSET(工资表!$A$2,(MOD(ROW()-1,3)&gt;0)*ROUND(ROW()/3,),COLUMN(M15)-1),"")</f>
        <v/>
      </c>
      <c r="N15" t="str">
        <f ca="1">IF(MOD(ROW(),3),OFFSET(工资表!$A$2,(MOD(ROW()-1,3)&gt;0)*ROUND(ROW()/3,),COLUMN(N15)-1),"")</f>
        <v/>
      </c>
      <c r="O15" t="str">
        <f ca="1">IF(MOD(ROW(),3),OFFSET(工资表!$A$2,(MOD(ROW()-1,3)&gt;0)*ROUND(ROW()/3,),COLUMN(O15)-1),"")</f>
        <v/>
      </c>
    </row>
    <row r="16" spans="1:15" x14ac:dyDescent="0.15">
      <c r="A16" t="str">
        <f ca="1">IF(MOD(ROW(),3),OFFSET(工资表!$A$2,(MOD(ROW()-1,3)&gt;0)*ROUND(ROW()/3,),COLUMN(A16)-1),"")</f>
        <v>结算日期</v>
      </c>
      <c r="B16" t="str">
        <f ca="1">IF(MOD(ROW(),3),OFFSET(工资表!$A$2,(MOD(ROW()-1,3)&gt;0)*ROUND(ROW()/3,),COLUMN(B16)-1),"")</f>
        <v>部门</v>
      </c>
      <c r="C16" t="str">
        <f ca="1">IF(MOD(ROW(),3),OFFSET(工资表!$A$2,(MOD(ROW()-1,3)&gt;0)*ROUND(ROW()/3,),COLUMN(C16)-1),"")</f>
        <v>姓名</v>
      </c>
      <c r="D16" t="str">
        <f ca="1">IF(MOD(ROW(),3),OFFSET(工资表!$A$2,(MOD(ROW()-1,3)&gt;0)*ROUND(ROW()/3,),COLUMN(D16)-1),"")</f>
        <v>基本工资</v>
      </c>
      <c r="E16" t="str">
        <f ca="1">IF(MOD(ROW(),3),OFFSET(工资表!$A$2,(MOD(ROW()-1,3)&gt;0)*ROUND(ROW()/3,),COLUMN(E16)-1),"")</f>
        <v>绩效工资</v>
      </c>
      <c r="F16" t="str">
        <f ca="1">IF(MOD(ROW(),3),OFFSET(工资表!$A$2,(MOD(ROW()-1,3)&gt;0)*ROUND(ROW()/3,),COLUMN(F16)-1),"")</f>
        <v>交通补贴</v>
      </c>
      <c r="G16" t="str">
        <f ca="1">IF(MOD(ROW(),3),OFFSET(工资表!$A$2,(MOD(ROW()-1,3)&gt;0)*ROUND(ROW()/3,),COLUMN(G16)-1),"")</f>
        <v>电话补贴</v>
      </c>
      <c r="H16" t="str">
        <f ca="1">IF(MOD(ROW(),3),OFFSET(工资表!$A$2,(MOD(ROW()-1,3)&gt;0)*ROUND(ROW()/3,),COLUMN(H16)-1),"")</f>
        <v>住房补贴</v>
      </c>
      <c r="I16" t="str">
        <f ca="1">IF(MOD(ROW(),3),OFFSET(工资表!$A$2,(MOD(ROW()-1,3)&gt;0)*ROUND(ROW()/3,),COLUMN(I16)-1),"")</f>
        <v>加班费</v>
      </c>
      <c r="J16" t="str">
        <f ca="1">IF(MOD(ROW(),3),OFFSET(工资表!$A$2,(MOD(ROW()-1,3)&gt;0)*ROUND(ROW()/3,),COLUMN(J16)-1),"")</f>
        <v>全勤奖</v>
      </c>
      <c r="K16" t="str">
        <f ca="1">IF(MOD(ROW(),3),OFFSET(工资表!$A$2,(MOD(ROW()-1,3)&gt;0)*ROUND(ROW()/3,),COLUMN(K16)-1),"")</f>
        <v>奖金</v>
      </c>
      <c r="L16" t="str">
        <f ca="1">IF(MOD(ROW(),3),OFFSET(工资表!$A$2,(MOD(ROW()-1,3)&gt;0)*ROUND(ROW()/3,),COLUMN(L16)-1),"")</f>
        <v>请假扣款</v>
      </c>
      <c r="M16" t="str">
        <f ca="1">IF(MOD(ROW(),3),OFFSET(工资表!$A$2,(MOD(ROW()-1,3)&gt;0)*ROUND(ROW()/3,),COLUMN(M16)-1),"")</f>
        <v>绩效扣款</v>
      </c>
      <c r="N16" t="str">
        <f ca="1">IF(MOD(ROW(),3),OFFSET(工资表!$A$2,(MOD(ROW()-1,3)&gt;0)*ROUND(ROW()/3,),COLUMN(N16)-1),"")</f>
        <v>应发工资</v>
      </c>
      <c r="O16" t="str">
        <f ca="1">IF(MOD(ROW(),3),OFFSET(工资表!$A$2,(MOD(ROW()-1,3)&gt;0)*ROUND(ROW()/3,),COLUMN(O16)-1),"")</f>
        <v>社保基数</v>
      </c>
    </row>
    <row r="17" spans="1:15" x14ac:dyDescent="0.15">
      <c r="A17">
        <f ca="1">IF(MOD(ROW(),3),OFFSET(工资表!$A$2,(MOD(ROW()-1,3)&gt;0)*ROUND(ROW()/3,),COLUMN(A17)-1),"")</f>
        <v>43410</v>
      </c>
      <c r="B17" t="str">
        <f ca="1">IF(MOD(ROW(),3),OFFSET(工资表!$A$2,(MOD(ROW()-1,3)&gt;0)*ROUND(ROW()/3,),COLUMN(B17)-1),"")</f>
        <v>产品部</v>
      </c>
      <c r="C17" t="str">
        <f ca="1">IF(MOD(ROW(),3),OFFSET(工资表!$A$2,(MOD(ROW()-1,3)&gt;0)*ROUND(ROW()/3,),COLUMN(C17)-1),"")</f>
        <v>姓名6</v>
      </c>
      <c r="D17">
        <f ca="1">IF(MOD(ROW(),3),OFFSET(工资表!$A$2,(MOD(ROW()-1,3)&gt;0)*ROUND(ROW()/3,),COLUMN(D17)-1),"")</f>
        <v>3000</v>
      </c>
      <c r="E17">
        <f ca="1">IF(MOD(ROW(),3),OFFSET(工资表!$A$2,(MOD(ROW()-1,3)&gt;0)*ROUND(ROW()/3,),COLUMN(E17)-1),"")</f>
        <v>3000</v>
      </c>
      <c r="F17">
        <f ca="1">IF(MOD(ROW(),3),OFFSET(工资表!$A$2,(MOD(ROW()-1,3)&gt;0)*ROUND(ROW()/3,),COLUMN(F17)-1),"")</f>
        <v>100</v>
      </c>
      <c r="G17">
        <f ca="1">IF(MOD(ROW(),3),OFFSET(工资表!$A$2,(MOD(ROW()-1,3)&gt;0)*ROUND(ROW()/3,),COLUMN(G17)-1),"")</f>
        <v>100</v>
      </c>
      <c r="H17">
        <f ca="1">IF(MOD(ROW(),3),OFFSET(工资表!$A$2,(MOD(ROW()-1,3)&gt;0)*ROUND(ROW()/3,),COLUMN(H17)-1),"")</f>
        <v>100</v>
      </c>
      <c r="I17">
        <f ca="1">IF(MOD(ROW(),3),OFFSET(工资表!$A$2,(MOD(ROW()-1,3)&gt;0)*ROUND(ROW()/3,),COLUMN(I17)-1),"")</f>
        <v>300</v>
      </c>
      <c r="J17">
        <f ca="1">IF(MOD(ROW(),3),OFFSET(工资表!$A$2,(MOD(ROW()-1,3)&gt;0)*ROUND(ROW()/3,),COLUMN(J17)-1),"")</f>
        <v>100</v>
      </c>
      <c r="K17">
        <f ca="1">IF(MOD(ROW(),3),OFFSET(工资表!$A$2,(MOD(ROW()-1,3)&gt;0)*ROUND(ROW()/3,),COLUMN(K17)-1),"")</f>
        <v>300</v>
      </c>
      <c r="L17">
        <f ca="1">IF(MOD(ROW(),3),OFFSET(工资表!$A$2,(MOD(ROW()-1,3)&gt;0)*ROUND(ROW()/3,),COLUMN(L17)-1),"")</f>
        <v>0</v>
      </c>
      <c r="M17">
        <f ca="1">IF(MOD(ROW(),3),OFFSET(工资表!$A$2,(MOD(ROW()-1,3)&gt;0)*ROUND(ROW()/3,),COLUMN(M17)-1),"")</f>
        <v>0</v>
      </c>
      <c r="N17">
        <f ca="1">IF(MOD(ROW(),3),OFFSET(工资表!$A$2,(MOD(ROW()-1,3)&gt;0)*ROUND(ROW()/3,),COLUMN(N17)-1),"")</f>
        <v>7000</v>
      </c>
      <c r="O17">
        <f ca="1">IF(MOD(ROW(),3),OFFSET(工资表!$A$2,(MOD(ROW()-1,3)&gt;0)*ROUND(ROW()/3,),COLUMN(O17)-1),"")</f>
        <v>7000</v>
      </c>
    </row>
    <row r="18" spans="1:15" x14ac:dyDescent="0.15">
      <c r="A18" t="str">
        <f ca="1">IF(MOD(ROW(),3),OFFSET(工资表!$A$2,(MOD(ROW()-1,3)&gt;0)*ROUND(ROW()/3,),COLUMN(A18)-1),"")</f>
        <v/>
      </c>
      <c r="B18" t="str">
        <f ca="1">IF(MOD(ROW(),3),OFFSET(工资表!$A$2,(MOD(ROW()-1,3)&gt;0)*ROUND(ROW()/3,),COLUMN(B18)-1),"")</f>
        <v/>
      </c>
      <c r="C18" t="str">
        <f ca="1">IF(MOD(ROW(),3),OFFSET(工资表!$A$2,(MOD(ROW()-1,3)&gt;0)*ROUND(ROW()/3,),COLUMN(C18)-1),"")</f>
        <v/>
      </c>
      <c r="D18" t="str">
        <f ca="1">IF(MOD(ROW(),3),OFFSET(工资表!$A$2,(MOD(ROW()-1,3)&gt;0)*ROUND(ROW()/3,),COLUMN(D18)-1),"")</f>
        <v/>
      </c>
      <c r="E18" t="str">
        <f ca="1">IF(MOD(ROW(),3),OFFSET(工资表!$A$2,(MOD(ROW()-1,3)&gt;0)*ROUND(ROW()/3,),COLUMN(E18)-1),"")</f>
        <v/>
      </c>
      <c r="F18" t="str">
        <f ca="1">IF(MOD(ROW(),3),OFFSET(工资表!$A$2,(MOD(ROW()-1,3)&gt;0)*ROUND(ROW()/3,),COLUMN(F18)-1),"")</f>
        <v/>
      </c>
      <c r="G18" t="str">
        <f ca="1">IF(MOD(ROW(),3),OFFSET(工资表!$A$2,(MOD(ROW()-1,3)&gt;0)*ROUND(ROW()/3,),COLUMN(G18)-1),"")</f>
        <v/>
      </c>
      <c r="H18" t="str">
        <f ca="1">IF(MOD(ROW(),3),OFFSET(工资表!$A$2,(MOD(ROW()-1,3)&gt;0)*ROUND(ROW()/3,),COLUMN(H18)-1),"")</f>
        <v/>
      </c>
      <c r="I18" t="str">
        <f ca="1">IF(MOD(ROW(),3),OFFSET(工资表!$A$2,(MOD(ROW()-1,3)&gt;0)*ROUND(ROW()/3,),COLUMN(I18)-1),"")</f>
        <v/>
      </c>
      <c r="J18" t="str">
        <f ca="1">IF(MOD(ROW(),3),OFFSET(工资表!$A$2,(MOD(ROW()-1,3)&gt;0)*ROUND(ROW()/3,),COLUMN(J18)-1),"")</f>
        <v/>
      </c>
      <c r="K18" t="str">
        <f ca="1">IF(MOD(ROW(),3),OFFSET(工资表!$A$2,(MOD(ROW()-1,3)&gt;0)*ROUND(ROW()/3,),COLUMN(K18)-1),"")</f>
        <v/>
      </c>
      <c r="L18" t="str">
        <f ca="1">IF(MOD(ROW(),3),OFFSET(工资表!$A$2,(MOD(ROW()-1,3)&gt;0)*ROUND(ROW()/3,),COLUMN(L18)-1),"")</f>
        <v/>
      </c>
      <c r="M18" t="str">
        <f ca="1">IF(MOD(ROW(),3),OFFSET(工资表!$A$2,(MOD(ROW()-1,3)&gt;0)*ROUND(ROW()/3,),COLUMN(M18)-1),"")</f>
        <v/>
      </c>
      <c r="N18" t="str">
        <f ca="1">IF(MOD(ROW(),3),OFFSET(工资表!$A$2,(MOD(ROW()-1,3)&gt;0)*ROUND(ROW()/3,),COLUMN(N18)-1),"")</f>
        <v/>
      </c>
      <c r="O18" t="str">
        <f ca="1">IF(MOD(ROW(),3),OFFSET(工资表!$A$2,(MOD(ROW()-1,3)&gt;0)*ROUND(ROW()/3,),COLUMN(O18)-1),"")</f>
        <v/>
      </c>
    </row>
    <row r="19" spans="1:15" x14ac:dyDescent="0.15">
      <c r="A19" t="str">
        <f ca="1">IF(MOD(ROW(),3),OFFSET(工资表!$A$2,(MOD(ROW()-1,3)&gt;0)*ROUND(ROW()/3,),COLUMN(A19)-1),"")</f>
        <v>结算日期</v>
      </c>
      <c r="B19" t="str">
        <f ca="1">IF(MOD(ROW(),3),OFFSET(工资表!$A$2,(MOD(ROW()-1,3)&gt;0)*ROUND(ROW()/3,),COLUMN(B19)-1),"")</f>
        <v>部门</v>
      </c>
      <c r="C19" t="str">
        <f ca="1">IF(MOD(ROW(),3),OFFSET(工资表!$A$2,(MOD(ROW()-1,3)&gt;0)*ROUND(ROW()/3,),COLUMN(C19)-1),"")</f>
        <v>姓名</v>
      </c>
      <c r="D19" t="str">
        <f ca="1">IF(MOD(ROW(),3),OFFSET(工资表!$A$2,(MOD(ROW()-1,3)&gt;0)*ROUND(ROW()/3,),COLUMN(D19)-1),"")</f>
        <v>基本工资</v>
      </c>
      <c r="E19" t="str">
        <f ca="1">IF(MOD(ROW(),3),OFFSET(工资表!$A$2,(MOD(ROW()-1,3)&gt;0)*ROUND(ROW()/3,),COLUMN(E19)-1),"")</f>
        <v>绩效工资</v>
      </c>
      <c r="F19" t="str">
        <f ca="1">IF(MOD(ROW(),3),OFFSET(工资表!$A$2,(MOD(ROW()-1,3)&gt;0)*ROUND(ROW()/3,),COLUMN(F19)-1),"")</f>
        <v>交通补贴</v>
      </c>
      <c r="G19" t="str">
        <f ca="1">IF(MOD(ROW(),3),OFFSET(工资表!$A$2,(MOD(ROW()-1,3)&gt;0)*ROUND(ROW()/3,),COLUMN(G19)-1),"")</f>
        <v>电话补贴</v>
      </c>
      <c r="H19" t="str">
        <f ca="1">IF(MOD(ROW(),3),OFFSET(工资表!$A$2,(MOD(ROW()-1,3)&gt;0)*ROUND(ROW()/3,),COLUMN(H19)-1),"")</f>
        <v>住房补贴</v>
      </c>
      <c r="I19" t="str">
        <f ca="1">IF(MOD(ROW(),3),OFFSET(工资表!$A$2,(MOD(ROW()-1,3)&gt;0)*ROUND(ROW()/3,),COLUMN(I19)-1),"")</f>
        <v>加班费</v>
      </c>
      <c r="J19" t="str">
        <f ca="1">IF(MOD(ROW(),3),OFFSET(工资表!$A$2,(MOD(ROW()-1,3)&gt;0)*ROUND(ROW()/3,),COLUMN(J19)-1),"")</f>
        <v>全勤奖</v>
      </c>
      <c r="K19" t="str">
        <f ca="1">IF(MOD(ROW(),3),OFFSET(工资表!$A$2,(MOD(ROW()-1,3)&gt;0)*ROUND(ROW()/3,),COLUMN(K19)-1),"")</f>
        <v>奖金</v>
      </c>
      <c r="L19" t="str">
        <f ca="1">IF(MOD(ROW(),3),OFFSET(工资表!$A$2,(MOD(ROW()-1,3)&gt;0)*ROUND(ROW()/3,),COLUMN(L19)-1),"")</f>
        <v>请假扣款</v>
      </c>
      <c r="M19" t="str">
        <f ca="1">IF(MOD(ROW(),3),OFFSET(工资表!$A$2,(MOD(ROW()-1,3)&gt;0)*ROUND(ROW()/3,),COLUMN(M19)-1),"")</f>
        <v>绩效扣款</v>
      </c>
      <c r="N19" t="str">
        <f ca="1">IF(MOD(ROW(),3),OFFSET(工资表!$A$2,(MOD(ROW()-1,3)&gt;0)*ROUND(ROW()/3,),COLUMN(N19)-1),"")</f>
        <v>应发工资</v>
      </c>
      <c r="O19" t="str">
        <f ca="1">IF(MOD(ROW(),3),OFFSET(工资表!$A$2,(MOD(ROW()-1,3)&gt;0)*ROUND(ROW()/3,),COLUMN(O19)-1),"")</f>
        <v>社保基数</v>
      </c>
    </row>
    <row r="20" spans="1:15" x14ac:dyDescent="0.15">
      <c r="A20">
        <f ca="1">IF(MOD(ROW(),3),OFFSET(工资表!$A$2,(MOD(ROW()-1,3)&gt;0)*ROUND(ROW()/3,),COLUMN(A20)-1),"")</f>
        <v>43411</v>
      </c>
      <c r="B20" t="str">
        <f ca="1">IF(MOD(ROW(),3),OFFSET(工资表!$A$2,(MOD(ROW()-1,3)&gt;0)*ROUND(ROW()/3,),COLUMN(B20)-1),"")</f>
        <v>产品部</v>
      </c>
      <c r="C20" t="str">
        <f ca="1">IF(MOD(ROW(),3),OFFSET(工资表!$A$2,(MOD(ROW()-1,3)&gt;0)*ROUND(ROW()/3,),COLUMN(C20)-1),"")</f>
        <v>姓名7</v>
      </c>
      <c r="D20">
        <f ca="1">IF(MOD(ROW(),3),OFFSET(工资表!$A$2,(MOD(ROW()-1,3)&gt;0)*ROUND(ROW()/3,),COLUMN(D20)-1),"")</f>
        <v>3000</v>
      </c>
      <c r="E20">
        <f ca="1">IF(MOD(ROW(),3),OFFSET(工资表!$A$2,(MOD(ROW()-1,3)&gt;0)*ROUND(ROW()/3,),COLUMN(E20)-1),"")</f>
        <v>3000</v>
      </c>
      <c r="F20">
        <f ca="1">IF(MOD(ROW(),3),OFFSET(工资表!$A$2,(MOD(ROW()-1,3)&gt;0)*ROUND(ROW()/3,),COLUMN(F20)-1),"")</f>
        <v>100</v>
      </c>
      <c r="G20">
        <f ca="1">IF(MOD(ROW(),3),OFFSET(工资表!$A$2,(MOD(ROW()-1,3)&gt;0)*ROUND(ROW()/3,),COLUMN(G20)-1),"")</f>
        <v>100</v>
      </c>
      <c r="H20">
        <f ca="1">IF(MOD(ROW(),3),OFFSET(工资表!$A$2,(MOD(ROW()-1,3)&gt;0)*ROUND(ROW()/3,),COLUMN(H20)-1),"")</f>
        <v>100</v>
      </c>
      <c r="I20">
        <f ca="1">IF(MOD(ROW(),3),OFFSET(工资表!$A$2,(MOD(ROW()-1,3)&gt;0)*ROUND(ROW()/3,),COLUMN(I20)-1),"")</f>
        <v>300</v>
      </c>
      <c r="J20">
        <f ca="1">IF(MOD(ROW(),3),OFFSET(工资表!$A$2,(MOD(ROW()-1,3)&gt;0)*ROUND(ROW()/3,),COLUMN(J20)-1),"")</f>
        <v>100</v>
      </c>
      <c r="K20">
        <f ca="1">IF(MOD(ROW(),3),OFFSET(工资表!$A$2,(MOD(ROW()-1,3)&gt;0)*ROUND(ROW()/3,),COLUMN(K20)-1),"")</f>
        <v>300</v>
      </c>
      <c r="L20">
        <f ca="1">IF(MOD(ROW(),3),OFFSET(工资表!$A$2,(MOD(ROW()-1,3)&gt;0)*ROUND(ROW()/3,),COLUMN(L20)-1),"")</f>
        <v>0</v>
      </c>
      <c r="M20">
        <f ca="1">IF(MOD(ROW(),3),OFFSET(工资表!$A$2,(MOD(ROW()-1,3)&gt;0)*ROUND(ROW()/3,),COLUMN(M20)-1),"")</f>
        <v>0</v>
      </c>
      <c r="N20">
        <f ca="1">IF(MOD(ROW(),3),OFFSET(工资表!$A$2,(MOD(ROW()-1,3)&gt;0)*ROUND(ROW()/3,),COLUMN(N20)-1),"")</f>
        <v>7000</v>
      </c>
      <c r="O20">
        <f ca="1">IF(MOD(ROW(),3),OFFSET(工资表!$A$2,(MOD(ROW()-1,3)&gt;0)*ROUND(ROW()/3,),COLUMN(O20)-1),"")</f>
        <v>8000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CC981-46F1-4015-AA99-58F9C9F49F43}">
  <dimension ref="A1:F32"/>
  <sheetViews>
    <sheetView topLeftCell="A13" workbookViewId="0">
      <selection activeCell="C17" sqref="C17"/>
    </sheetView>
  </sheetViews>
  <sheetFormatPr defaultRowHeight="22.5" x14ac:dyDescent="0.15"/>
  <cols>
    <col min="1" max="1" width="37.5" style="9" customWidth="1"/>
    <col min="2" max="2" width="29.25" style="9" customWidth="1"/>
    <col min="3" max="3" width="18.625" style="9" customWidth="1"/>
    <col min="4" max="4" width="24.625" style="9" customWidth="1"/>
    <col min="5" max="16384" width="9" style="9"/>
  </cols>
  <sheetData>
    <row r="1" spans="1:6" x14ac:dyDescent="0.15">
      <c r="A1" s="9" t="s">
        <v>30</v>
      </c>
    </row>
    <row r="3" spans="1:6" ht="32.25" customHeight="1" x14ac:dyDescent="0.15">
      <c r="A3" s="11" t="s">
        <v>31</v>
      </c>
      <c r="B3" s="11"/>
      <c r="C3" s="11"/>
      <c r="D3" s="11"/>
      <c r="E3" s="11"/>
      <c r="F3" s="11"/>
    </row>
    <row r="4" spans="1:6" x14ac:dyDescent="0.15">
      <c r="A4" s="12" t="s">
        <v>33</v>
      </c>
      <c r="B4" s="12">
        <f>3000*60%</f>
        <v>1800</v>
      </c>
    </row>
    <row r="5" spans="1:6" x14ac:dyDescent="0.15">
      <c r="A5" s="12" t="s">
        <v>32</v>
      </c>
      <c r="B5" s="12">
        <f>3000*300%</f>
        <v>9000</v>
      </c>
    </row>
    <row r="8" spans="1:6" x14ac:dyDescent="0.15">
      <c r="A8" s="12" t="s">
        <v>24</v>
      </c>
      <c r="B8" s="12" t="s">
        <v>25</v>
      </c>
    </row>
    <row r="9" spans="1:6" x14ac:dyDescent="0.15">
      <c r="A9" s="12" t="s">
        <v>26</v>
      </c>
      <c r="B9" s="12" t="s">
        <v>32</v>
      </c>
    </row>
    <row r="10" spans="1:6" x14ac:dyDescent="0.15">
      <c r="A10" s="12" t="s">
        <v>27</v>
      </c>
      <c r="B10" s="12" t="s">
        <v>33</v>
      </c>
    </row>
    <row r="11" spans="1:6" x14ac:dyDescent="0.15">
      <c r="A11" s="12" t="s">
        <v>28</v>
      </c>
      <c r="B11" s="12" t="s">
        <v>29</v>
      </c>
    </row>
    <row r="14" spans="1:6" x14ac:dyDescent="0.15">
      <c r="A14" s="11" t="s">
        <v>38</v>
      </c>
    </row>
    <row r="15" spans="1:6" x14ac:dyDescent="0.15">
      <c r="A15" s="11"/>
    </row>
    <row r="16" spans="1:6" x14ac:dyDescent="0.15">
      <c r="A16" s="12" t="s">
        <v>41</v>
      </c>
      <c r="B16" s="12" t="s">
        <v>42</v>
      </c>
      <c r="C16" s="12" t="s">
        <v>43</v>
      </c>
    </row>
    <row r="17" spans="1:4" x14ac:dyDescent="0.15">
      <c r="A17" s="12" t="s">
        <v>34</v>
      </c>
      <c r="B17" s="12" t="s">
        <v>35</v>
      </c>
      <c r="C17" s="12">
        <v>1800</v>
      </c>
    </row>
    <row r="18" spans="1:4" x14ac:dyDescent="0.15">
      <c r="A18" s="12" t="s">
        <v>36</v>
      </c>
      <c r="B18" s="12" t="s">
        <v>37</v>
      </c>
      <c r="C18" s="12">
        <v>5000</v>
      </c>
    </row>
    <row r="19" spans="1:4" x14ac:dyDescent="0.15">
      <c r="A19" s="12" t="s">
        <v>39</v>
      </c>
      <c r="B19" s="12" t="s">
        <v>40</v>
      </c>
      <c r="C19" s="12">
        <v>9000</v>
      </c>
    </row>
    <row r="22" spans="1:4" x14ac:dyDescent="0.15">
      <c r="A22" s="15" t="s">
        <v>1</v>
      </c>
      <c r="B22" s="15" t="s">
        <v>2</v>
      </c>
      <c r="C22" s="15" t="s">
        <v>56</v>
      </c>
      <c r="D22" s="10" t="s">
        <v>43</v>
      </c>
    </row>
    <row r="23" spans="1:4" x14ac:dyDescent="0.15">
      <c r="A23" s="16" t="s">
        <v>21</v>
      </c>
      <c r="B23" s="16" t="s">
        <v>46</v>
      </c>
      <c r="C23" s="16">
        <v>8000</v>
      </c>
      <c r="D23" s="10">
        <f>IF(C23&lt;=1800,1800,IF(C23&gt;=9000,9000,C23))</f>
        <v>8000</v>
      </c>
    </row>
    <row r="24" spans="1:4" x14ac:dyDescent="0.15">
      <c r="A24" s="17" t="s">
        <v>21</v>
      </c>
      <c r="B24" s="16" t="s">
        <v>47</v>
      </c>
      <c r="C24" s="16">
        <v>3000</v>
      </c>
      <c r="D24" s="10">
        <f t="shared" ref="D24:D32" si="0">IF(C24&lt;=1800,1800,IF(C24&gt;=9000,9000,C24))</f>
        <v>3000</v>
      </c>
    </row>
    <row r="25" spans="1:4" x14ac:dyDescent="0.15">
      <c r="A25" s="16" t="s">
        <v>21</v>
      </c>
      <c r="B25" s="16" t="s">
        <v>48</v>
      </c>
      <c r="C25" s="16">
        <v>11800</v>
      </c>
      <c r="D25" s="10">
        <f t="shared" si="0"/>
        <v>9000</v>
      </c>
    </row>
    <row r="26" spans="1:4" x14ac:dyDescent="0.15">
      <c r="A26" s="17" t="s">
        <v>22</v>
      </c>
      <c r="B26" s="16" t="s">
        <v>49</v>
      </c>
      <c r="C26" s="16">
        <v>1500</v>
      </c>
      <c r="D26" s="10">
        <f t="shared" si="0"/>
        <v>1800</v>
      </c>
    </row>
    <row r="27" spans="1:4" x14ac:dyDescent="0.15">
      <c r="A27" s="16" t="s">
        <v>22</v>
      </c>
      <c r="B27" s="16" t="s">
        <v>50</v>
      </c>
      <c r="C27" s="16">
        <v>9500</v>
      </c>
      <c r="D27" s="10">
        <f t="shared" si="0"/>
        <v>9000</v>
      </c>
    </row>
    <row r="28" spans="1:4" x14ac:dyDescent="0.15">
      <c r="A28" s="17" t="s">
        <v>22</v>
      </c>
      <c r="B28" s="16" t="s">
        <v>51</v>
      </c>
      <c r="C28" s="16">
        <v>9500</v>
      </c>
      <c r="D28" s="10">
        <f t="shared" si="0"/>
        <v>9000</v>
      </c>
    </row>
    <row r="29" spans="1:4" x14ac:dyDescent="0.15">
      <c r="A29" s="16" t="s">
        <v>22</v>
      </c>
      <c r="B29" s="16" t="s">
        <v>52</v>
      </c>
      <c r="C29" s="16">
        <v>9500</v>
      </c>
      <c r="D29" s="10">
        <f t="shared" si="0"/>
        <v>9000</v>
      </c>
    </row>
    <row r="30" spans="1:4" x14ac:dyDescent="0.15">
      <c r="A30" s="17" t="s">
        <v>22</v>
      </c>
      <c r="B30" s="16" t="s">
        <v>53</v>
      </c>
      <c r="C30" s="16">
        <v>9300</v>
      </c>
      <c r="D30" s="10">
        <f t="shared" si="0"/>
        <v>9000</v>
      </c>
    </row>
    <row r="31" spans="1:4" x14ac:dyDescent="0.15">
      <c r="A31" s="16" t="s">
        <v>23</v>
      </c>
      <c r="B31" s="16" t="s">
        <v>54</v>
      </c>
      <c r="C31" s="16">
        <v>9500</v>
      </c>
      <c r="D31" s="10">
        <f t="shared" si="0"/>
        <v>9000</v>
      </c>
    </row>
    <row r="32" spans="1:4" x14ac:dyDescent="0.15">
      <c r="A32" s="17" t="s">
        <v>23</v>
      </c>
      <c r="B32" s="16" t="s">
        <v>55</v>
      </c>
      <c r="C32" s="16">
        <v>9500</v>
      </c>
      <c r="D32" s="10">
        <f t="shared" si="0"/>
        <v>9000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9E0CA-E273-4687-B38E-1130BBCDB9D9}">
  <dimension ref="A1:H31"/>
  <sheetViews>
    <sheetView topLeftCell="A7" workbookViewId="0">
      <selection activeCell="F20" sqref="F20"/>
    </sheetView>
  </sheetViews>
  <sheetFormatPr defaultRowHeight="13.5" x14ac:dyDescent="0.15"/>
  <cols>
    <col min="1" max="1" width="16.75" customWidth="1"/>
    <col min="2" max="2" width="34.25" customWidth="1"/>
    <col min="3" max="3" width="11.5" customWidth="1"/>
    <col min="6" max="6" width="26" customWidth="1"/>
  </cols>
  <sheetData>
    <row r="1" spans="1:8" ht="25.5" x14ac:dyDescent="0.15">
      <c r="A1" s="20" t="s">
        <v>58</v>
      </c>
      <c r="B1" s="20"/>
      <c r="C1" s="20"/>
      <c r="D1" s="20"/>
      <c r="E1" s="20"/>
      <c r="F1" s="18"/>
      <c r="G1" s="18"/>
      <c r="H1" s="18"/>
    </row>
    <row r="20" spans="1:6" s="9" customFormat="1" ht="22.5" x14ac:dyDescent="0.15">
      <c r="A20" s="9" t="s">
        <v>59</v>
      </c>
      <c r="E20" s="9">
        <v>9999</v>
      </c>
      <c r="F20" s="9">
        <f>(E20-5000)*10%-210</f>
        <v>289.90000000000003</v>
      </c>
    </row>
    <row r="21" spans="1:6" s="9" customFormat="1" ht="40.5" customHeight="1" x14ac:dyDescent="0.15"/>
    <row r="22" spans="1:6" s="9" customFormat="1" ht="22.5" x14ac:dyDescent="0.15">
      <c r="A22" s="10" t="s">
        <v>44</v>
      </c>
      <c r="B22" s="10" t="s">
        <v>45</v>
      </c>
    </row>
    <row r="23" spans="1:6" s="9" customFormat="1" ht="22.5" x14ac:dyDescent="0.15">
      <c r="A23" s="10">
        <v>4500</v>
      </c>
      <c r="B23" s="10">
        <v>0</v>
      </c>
      <c r="C23" s="9">
        <v>9999</v>
      </c>
    </row>
    <row r="24" spans="1:6" s="9" customFormat="1" ht="22.5" x14ac:dyDescent="0.15">
      <c r="A24" s="10">
        <v>5000</v>
      </c>
      <c r="B24" s="10">
        <v>0</v>
      </c>
    </row>
    <row r="25" spans="1:6" s="9" customFormat="1" ht="22.5" x14ac:dyDescent="0.15">
      <c r="A25" s="10">
        <v>6000</v>
      </c>
      <c r="B25" s="10">
        <f>(A25-5000)*3%-0</f>
        <v>30</v>
      </c>
    </row>
    <row r="26" spans="1:6" s="9" customFormat="1" ht="22.5" x14ac:dyDescent="0.15">
      <c r="A26" s="10">
        <v>8500</v>
      </c>
      <c r="B26" s="10">
        <f>(A26-5000)*10%-210</f>
        <v>140</v>
      </c>
    </row>
    <row r="27" spans="1:6" s="9" customFormat="1" ht="22.5" x14ac:dyDescent="0.15">
      <c r="A27" s="10"/>
      <c r="B27" s="10"/>
    </row>
    <row r="28" spans="1:6" s="9" customFormat="1" ht="22.5" x14ac:dyDescent="0.15">
      <c r="A28" s="10"/>
      <c r="B28" s="10"/>
    </row>
    <row r="29" spans="1:6" s="9" customFormat="1" ht="22.5" x14ac:dyDescent="0.15"/>
    <row r="30" spans="1:6" s="9" customFormat="1" ht="22.5" x14ac:dyDescent="0.15"/>
    <row r="31" spans="1:6" s="9" customFormat="1" ht="22.5" x14ac:dyDescent="0.15"/>
  </sheetData>
  <mergeCells count="1">
    <mergeCell ref="A1:E1"/>
  </mergeCells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工资表</vt:lpstr>
      <vt:lpstr>生成工资条</vt:lpstr>
      <vt:lpstr>工资基数</vt:lpstr>
      <vt:lpstr>个税计算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guojingtian</dc:creator>
  <cp:lastModifiedBy>Lenovo</cp:lastModifiedBy>
  <cp:lastPrinted>2016-07-27T16:30:00Z</cp:lastPrinted>
  <dcterms:created xsi:type="dcterms:W3CDTF">2016-07-25T14:20:00Z</dcterms:created>
  <dcterms:modified xsi:type="dcterms:W3CDTF">2018-12-22T07:10:11Z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