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8B034A43-750D-4873-9734-A30BF2F38D7D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O25" i="1" l="1"/>
  <c r="N25" i="1"/>
  <c r="M25" i="1"/>
  <c r="O24" i="1"/>
  <c r="N24" i="1"/>
  <c r="M24" i="1"/>
  <c r="O23" i="1"/>
  <c r="N23" i="1"/>
  <c r="M23" i="1"/>
  <c r="N22" i="1"/>
  <c r="M22" i="1"/>
  <c r="O22" i="1" s="1"/>
  <c r="N21" i="1"/>
  <c r="M21" i="1"/>
  <c r="O21" i="1" s="1"/>
  <c r="N20" i="1"/>
  <c r="M20" i="1"/>
  <c r="O20" i="1" s="1"/>
  <c r="N19" i="1"/>
  <c r="M19" i="1"/>
  <c r="O19" i="1" s="1"/>
  <c r="N18" i="1"/>
  <c r="M18" i="1"/>
  <c r="O18" i="1" s="1"/>
  <c r="N17" i="1"/>
  <c r="M17" i="1"/>
  <c r="O17" i="1" s="1"/>
  <c r="N16" i="1"/>
  <c r="M16" i="1"/>
  <c r="O16" i="1" s="1"/>
  <c r="N15" i="1"/>
  <c r="M15" i="1"/>
  <c r="N14" i="1"/>
  <c r="M14" i="1"/>
  <c r="O14" i="1" s="1"/>
  <c r="N13" i="1"/>
  <c r="M13" i="1"/>
  <c r="N12" i="1"/>
  <c r="M12" i="1"/>
  <c r="N11" i="1"/>
  <c r="M11" i="1"/>
  <c r="O11" i="1" s="1"/>
  <c r="N10" i="1"/>
  <c r="M10" i="1"/>
  <c r="N9" i="1"/>
  <c r="M9" i="1"/>
  <c r="N8" i="1"/>
  <c r="M8" i="1"/>
  <c r="N5" i="1"/>
  <c r="O5" i="1"/>
  <c r="P5" i="1"/>
  <c r="M5" i="1"/>
  <c r="L5" i="1"/>
  <c r="K5" i="1"/>
  <c r="J5" i="1"/>
  <c r="I5" i="1"/>
  <c r="H5" i="1"/>
  <c r="G5" i="1"/>
  <c r="F5" i="1"/>
  <c r="O13" i="1" l="1"/>
  <c r="O8" i="1"/>
  <c r="O12" i="1"/>
  <c r="O15" i="1"/>
  <c r="O9" i="1"/>
  <c r="O10" i="1"/>
</calcChain>
</file>

<file path=xl/sharedStrings.xml><?xml version="1.0" encoding="utf-8"?>
<sst xmlns="http://schemas.openxmlformats.org/spreadsheetml/2006/main" count="133" uniqueCount="67">
  <si>
    <t>固定资产管理台账表-可查询</t>
  </si>
  <si>
    <t>选择资产
编号查询</t>
  </si>
  <si>
    <t>资产编号</t>
  </si>
  <si>
    <t>资产名称</t>
  </si>
  <si>
    <t>分类号</t>
  </si>
  <si>
    <t>分类名称</t>
  </si>
  <si>
    <t>价值</t>
  </si>
  <si>
    <t>取得日期</t>
  </si>
  <si>
    <t>累计可使用时间（月）</t>
  </si>
  <si>
    <t>截止日期</t>
  </si>
  <si>
    <t>累计折旧时间(月)</t>
  </si>
  <si>
    <t>月折旧额（元）</t>
  </si>
  <si>
    <t>存放地点</t>
  </si>
  <si>
    <t>序号</t>
  </si>
  <si>
    <t>照相机</t>
  </si>
  <si>
    <t>20210408</t>
  </si>
  <si>
    <t>台式机</t>
  </si>
  <si>
    <t>2018-12-31</t>
  </si>
  <si>
    <t>稽查</t>
  </si>
  <si>
    <t>s00002</t>
  </si>
  <si>
    <t>20210409</t>
  </si>
  <si>
    <t>显示器</t>
  </si>
  <si>
    <t>2021-4-2</t>
  </si>
  <si>
    <t>经办公室</t>
  </si>
  <si>
    <t>s00001</t>
  </si>
  <si>
    <t>20210410</t>
  </si>
  <si>
    <t>其他输入输出设备</t>
  </si>
  <si>
    <t>2021-4-3</t>
  </si>
  <si>
    <t>仓库</t>
  </si>
  <si>
    <t>S00004</t>
  </si>
  <si>
    <t>通用五轮仪</t>
  </si>
  <si>
    <t>20210411</t>
  </si>
  <si>
    <t>2021-4-4</t>
  </si>
  <si>
    <t>F10001</t>
  </si>
  <si>
    <t>办公用房</t>
  </si>
  <si>
    <t>20210412</t>
  </si>
  <si>
    <t>2021-4-5</t>
  </si>
  <si>
    <t>F10002</t>
  </si>
  <si>
    <t>扫描仪</t>
  </si>
  <si>
    <t>20210413</t>
  </si>
  <si>
    <t>2021-4-6</t>
  </si>
  <si>
    <t>F10003</t>
  </si>
  <si>
    <t>笔记本电脑</t>
  </si>
  <si>
    <t>便携式计算机</t>
  </si>
  <si>
    <t>2021-4-7</t>
  </si>
  <si>
    <t>F10004</t>
  </si>
  <si>
    <t>计算机</t>
  </si>
  <si>
    <t>2021-4-8</t>
  </si>
  <si>
    <t>F10005</t>
  </si>
  <si>
    <t>2021-4-9</t>
  </si>
  <si>
    <t>F10006</t>
  </si>
  <si>
    <t>液晶显示器</t>
  </si>
  <si>
    <t>2021-4-10</t>
  </si>
  <si>
    <t>F10007</t>
  </si>
  <si>
    <t>手写板</t>
  </si>
  <si>
    <t>2021-4-11</t>
  </si>
  <si>
    <t>F10008</t>
  </si>
  <si>
    <t>2021-4-12</t>
  </si>
  <si>
    <t>F10009</t>
  </si>
  <si>
    <t>2021-4-13</t>
  </si>
  <si>
    <t>F10010</t>
  </si>
  <si>
    <t>2021-4-14</t>
  </si>
  <si>
    <t>F10011</t>
  </si>
  <si>
    <t>2021-4-15</t>
  </si>
  <si>
    <t>F10012</t>
  </si>
  <si>
    <t>2021-4-16</t>
  </si>
  <si>
    <t>累计折旧额（元）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</si>
</sst>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8" formatCode="0.000_);[Red]\(0.000\)"/>
  </numFmts>
  <fonts count="10" x14ac:knownFonts="1">
    <font>
      <sz val="11"/>
      <color theme="1"/>
      <name val="宋体"/>
      <charset val="134"/>
      <scheme val="minor"/>
    </font>
    <font>
      <sz val="11"/>
      <name val="微软雅黑"/>
      <charset val="134"/>
    </font>
    <font>
      <sz val="10"/>
      <name val="微软雅黑"/>
      <charset val="134"/>
    </font>
    <font>
      <sz val="20"/>
      <color rgb="FF000000"/>
      <name val="微软雅黑"/>
      <charset val="134"/>
    </font>
    <font>
      <b/>
      <sz val="11"/>
      <color theme="0"/>
      <name val="微软雅黑"/>
      <charset val="134"/>
    </font>
    <font>
      <sz val="10"/>
      <color indexed="8"/>
      <name val="微软雅黑"/>
      <charset val="134"/>
    </font>
    <font>
      <b/>
      <sz val="11"/>
      <color indexed="8"/>
      <name val="微软雅黑"/>
      <charset val="134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b/>
      <sz val="11"/>
      <color theme="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34BCB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3" borderId="6" xfId="1" applyNumberFormat="1" applyFont="1" applyFill="1" applyBorder="1" applyAlignment="1">
      <alignment horizontal="center" vertical="center"/>
    </xf>
    <xf numFmtId="176" fontId="5" fillId="3" borderId="6" xfId="1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49" fontId="6" fillId="2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9" fillId="2" borderId="3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78" fontId="1" fillId="2" borderId="0" xfId="0" applyNumberFormat="1" applyFont="1" applyFill="1" applyBorder="1" applyAlignment="1">
      <alignment horizontal="center" vertical="center"/>
    </xf>
    <xf numFmtId="178" fontId="4" fillId="2" borderId="3" xfId="1" applyNumberFormat="1" applyFont="1" applyFill="1" applyBorder="1" applyAlignment="1">
      <alignment horizontal="center" vertical="center" wrapText="1"/>
    </xf>
    <xf numFmtId="178" fontId="2" fillId="3" borderId="6" xfId="0" applyNumberFormat="1" applyFont="1" applyFill="1" applyBorder="1" applyAlignment="1">
      <alignment horizontal="center" vertical="center" wrapText="1"/>
    </xf>
    <xf numFmtId="178" fontId="3" fillId="0" borderId="0" xfId="1" applyNumberFormat="1" applyFont="1" applyFill="1" applyBorder="1" applyAlignment="1">
      <alignment horizontal="center" vertical="center" wrapText="1"/>
    </xf>
    <xf numFmtId="178" fontId="5" fillId="3" borderId="6" xfId="1" applyNumberFormat="1" applyFont="1" applyFill="1" applyBorder="1" applyAlignment="1">
      <alignment horizontal="center" vertical="center"/>
    </xf>
  </cellXfs>
  <cellStyles count="2">
    <cellStyle name="常规" xfId="0" builtinId="0"/>
    <cellStyle name="常规_Sheet1" xfId="1" xr:uid="{00000000-0005-0000-0000-000031000000}"/>
  </cellStyles>
  <dxfs count="0"/>
  <tableStyles count="0" defaultTableStyle="TableStyleMedium2" defaultPivotStyle="PivotStyleLight16"/>
  <colors>
    <mruColors>
      <color rgb="FF34BC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28"/>
  <sheetViews>
    <sheetView showGridLines="0" tabSelected="1" topLeftCell="B1" workbookViewId="0">
      <selection activeCell="U14" sqref="U14"/>
    </sheetView>
  </sheetViews>
  <sheetFormatPr defaultColWidth="9" defaultRowHeight="16.5" x14ac:dyDescent="0.25"/>
  <cols>
    <col min="1" max="1" width="1.6328125" style="1" customWidth="1"/>
    <col min="2" max="3" width="2" style="1" customWidth="1"/>
    <col min="4" max="4" width="8.36328125" style="1" customWidth="1"/>
    <col min="5" max="5" width="10.26953125" style="1" customWidth="1"/>
    <col min="6" max="6" width="12.6328125" style="1" customWidth="1"/>
    <col min="7" max="7" width="10.08984375" style="1" customWidth="1"/>
    <col min="8" max="8" width="13.90625" style="1" customWidth="1"/>
    <col min="9" max="9" width="12" style="1" customWidth="1"/>
    <col min="10" max="10" width="11.7265625" style="1" customWidth="1"/>
    <col min="11" max="11" width="14.6328125" style="1" customWidth="1"/>
    <col min="12" max="12" width="15.7265625" style="1" customWidth="1"/>
    <col min="13" max="13" width="12.6328125" style="1" customWidth="1"/>
    <col min="14" max="14" width="12.6328125" style="31" customWidth="1"/>
    <col min="15" max="15" width="12.6328125" style="1" customWidth="1"/>
    <col min="16" max="16" width="11.90625" style="3" customWidth="1"/>
    <col min="17" max="17" width="2.08984375" style="3" customWidth="1"/>
    <col min="18" max="18" width="2.36328125" style="3" customWidth="1"/>
    <col min="19" max="19" width="1.6328125" style="1" customWidth="1"/>
    <col min="20" max="16384" width="9" style="1"/>
  </cols>
  <sheetData>
    <row r="1" spans="1:255" ht="14" customHeight="1" x14ac:dyDescent="0.25"/>
    <row r="2" spans="1:255" ht="14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32"/>
      <c r="O2" s="4"/>
      <c r="P2" s="14"/>
      <c r="Q2" s="14"/>
      <c r="R2" s="14"/>
    </row>
    <row r="3" spans="1:255" ht="38" customHeight="1" x14ac:dyDescent="0.25">
      <c r="B3" s="4"/>
      <c r="E3" s="28" t="s">
        <v>0</v>
      </c>
      <c r="F3" s="28"/>
      <c r="G3" s="28"/>
      <c r="H3" s="28"/>
      <c r="I3" s="28"/>
      <c r="J3" s="28"/>
      <c r="K3" s="28"/>
      <c r="L3" s="28"/>
      <c r="M3" s="28"/>
      <c r="N3" s="28"/>
      <c r="O3" s="28"/>
      <c r="R3" s="14"/>
    </row>
    <row r="4" spans="1:255" customFormat="1" ht="33" customHeight="1" x14ac:dyDescent="0.25">
      <c r="A4" s="1"/>
      <c r="B4" s="4"/>
      <c r="C4" s="1"/>
      <c r="D4" s="29" t="s">
        <v>1</v>
      </c>
      <c r="E4" s="6" t="s">
        <v>2</v>
      </c>
      <c r="F4" s="7" t="s">
        <v>3</v>
      </c>
      <c r="G4" s="7" t="s">
        <v>4</v>
      </c>
      <c r="H4" s="7" t="s">
        <v>5</v>
      </c>
      <c r="I4" s="7" t="s">
        <v>6</v>
      </c>
      <c r="J4" s="7" t="s">
        <v>7</v>
      </c>
      <c r="K4" s="7" t="s">
        <v>8</v>
      </c>
      <c r="L4" s="7" t="s">
        <v>9</v>
      </c>
      <c r="M4" s="7" t="s">
        <v>10</v>
      </c>
      <c r="N4" s="33" t="s">
        <v>11</v>
      </c>
      <c r="O4" s="27" t="s">
        <v>66</v>
      </c>
      <c r="P4" s="7" t="s">
        <v>12</v>
      </c>
      <c r="Q4" s="3"/>
      <c r="R4" s="14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</row>
    <row r="5" spans="1:255" customFormat="1" ht="33" customHeight="1" x14ac:dyDescent="0.25">
      <c r="A5" s="1"/>
      <c r="B5" s="4"/>
      <c r="C5" s="1"/>
      <c r="D5" s="30"/>
      <c r="E5" s="8" t="s">
        <v>24</v>
      </c>
      <c r="F5" s="9" t="str">
        <f>IFERROR(VLOOKUP($E$5,$E$7:$P$2097,COLUMN(B2),0),"")</f>
        <v>照相机</v>
      </c>
      <c r="G5" s="9" t="str">
        <f>IFERROR(VLOOKUP($E$5,$E$7:$P$2097,COLUMN(C2),0),"")</f>
        <v>20210410</v>
      </c>
      <c r="H5" s="9" t="str">
        <f>IFERROR(VLOOKUP($E$5,$E$7:$P$2097,COLUMN(D2),0),"")</f>
        <v>其他输入输出设备</v>
      </c>
      <c r="I5" s="9">
        <f>IFERROR(VLOOKUP($E$5,$E$7:$P$2097,COLUMN(E2),0),"")</f>
        <v>9000</v>
      </c>
      <c r="J5" s="9" t="str">
        <f>IFERROR(VLOOKUP($E$5,$E$7:$P$2097,COLUMN(F2),0),"")</f>
        <v>2018-12-31</v>
      </c>
      <c r="K5" s="9">
        <f>IFERROR(VLOOKUP($E$5,$E$7:$P$2097,COLUMN(G2),0),"")</f>
        <v>72</v>
      </c>
      <c r="L5" s="9" t="str">
        <f>IFERROR(VLOOKUP($E$5,$E$7:$P$2097,COLUMN(H2),0),"")</f>
        <v>2021-4-3</v>
      </c>
      <c r="M5" s="15">
        <f>IFERROR(VLOOKUP($E$5,$E$7:$P$2097,COLUMN(I2),0),"")</f>
        <v>28</v>
      </c>
      <c r="N5" s="34">
        <f>IFERROR(VLOOKUP($E$5,$E$7:$P$2097,COLUMN(J2),0),"")</f>
        <v>125</v>
      </c>
      <c r="O5" s="15">
        <f>IFERROR(VLOOKUP($E$5,$E$7:$P$2097,COLUMN(K2),0),"")</f>
        <v>3500</v>
      </c>
      <c r="P5" s="9" t="str">
        <f>IFERROR(VLOOKUP($E$5,$E$7:$P$2097,COLUMN(L2),0),"")</f>
        <v>仓库</v>
      </c>
      <c r="Q5" s="3"/>
      <c r="R5" s="14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</row>
    <row r="6" spans="1:255" customFormat="1" ht="10" customHeight="1" x14ac:dyDescent="0.25">
      <c r="A6" s="1"/>
      <c r="B6" s="4"/>
      <c r="C6" s="1"/>
      <c r="D6" s="1"/>
      <c r="E6" s="5"/>
      <c r="F6" s="5"/>
      <c r="G6" s="5"/>
      <c r="H6" s="5"/>
      <c r="I6" s="5"/>
      <c r="J6" s="5"/>
      <c r="K6" s="5"/>
      <c r="L6" s="5"/>
      <c r="M6" s="5"/>
      <c r="N6" s="35"/>
      <c r="O6" s="5"/>
      <c r="P6" s="3"/>
      <c r="Q6" s="3"/>
      <c r="R6" s="14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</row>
    <row r="7" spans="1:255" ht="33" customHeight="1" x14ac:dyDescent="0.25">
      <c r="B7" s="4"/>
      <c r="D7" s="7" t="s">
        <v>13</v>
      </c>
      <c r="E7" s="7" t="s">
        <v>2</v>
      </c>
      <c r="F7" s="7" t="s">
        <v>3</v>
      </c>
      <c r="G7" s="7" t="s">
        <v>4</v>
      </c>
      <c r="H7" s="7" t="s">
        <v>5</v>
      </c>
      <c r="I7" s="7" t="s">
        <v>6</v>
      </c>
      <c r="J7" s="7" t="s">
        <v>7</v>
      </c>
      <c r="K7" s="7" t="s">
        <v>8</v>
      </c>
      <c r="L7" s="7" t="s">
        <v>9</v>
      </c>
      <c r="M7" s="7" t="s">
        <v>10</v>
      </c>
      <c r="N7" s="33" t="s">
        <v>11</v>
      </c>
      <c r="O7" s="27" t="s">
        <v>66</v>
      </c>
      <c r="P7" s="7" t="s">
        <v>12</v>
      </c>
      <c r="Q7" s="23"/>
      <c r="R7" s="24"/>
    </row>
    <row r="8" spans="1:255" s="2" customFormat="1" ht="24" customHeight="1" x14ac:dyDescent="0.25">
      <c r="B8" s="10"/>
      <c r="D8" s="11">
        <v>1</v>
      </c>
      <c r="E8" s="12" t="s">
        <v>19</v>
      </c>
      <c r="F8" s="12" t="s">
        <v>14</v>
      </c>
      <c r="G8" s="12" t="s">
        <v>20</v>
      </c>
      <c r="H8" s="12" t="s">
        <v>21</v>
      </c>
      <c r="I8" s="16">
        <v>9000</v>
      </c>
      <c r="J8" s="17" t="s">
        <v>17</v>
      </c>
      <c r="K8" s="18">
        <v>72</v>
      </c>
      <c r="L8" s="17" t="s">
        <v>22</v>
      </c>
      <c r="M8" s="19">
        <f t="shared" ref="M8:M25" si="0">IF(D8="","",DATEDIF(J8,L8,"m")+1)</f>
        <v>28</v>
      </c>
      <c r="N8" s="36">
        <f t="shared" ref="N8:N25" si="1">IF(D8="","",I8/K8)</f>
        <v>125</v>
      </c>
      <c r="O8" s="20">
        <f t="shared" ref="O8:O25" si="2">IF(D8="","",IF(M8&lt;K8,N8*M8,I8))</f>
        <v>3500</v>
      </c>
      <c r="P8" s="21" t="s">
        <v>23</v>
      </c>
      <c r="Q8" s="25"/>
      <c r="R8" s="26"/>
    </row>
    <row r="9" spans="1:255" s="2" customFormat="1" ht="24" customHeight="1" x14ac:dyDescent="0.25">
      <c r="B9" s="10"/>
      <c r="D9" s="11">
        <v>1</v>
      </c>
      <c r="E9" s="12" t="s">
        <v>24</v>
      </c>
      <c r="F9" s="12" t="s">
        <v>14</v>
      </c>
      <c r="G9" s="12" t="s">
        <v>25</v>
      </c>
      <c r="H9" s="12" t="s">
        <v>26</v>
      </c>
      <c r="I9" s="16">
        <v>9000</v>
      </c>
      <c r="J9" s="17" t="s">
        <v>17</v>
      </c>
      <c r="K9" s="18">
        <v>72</v>
      </c>
      <c r="L9" s="17" t="s">
        <v>27</v>
      </c>
      <c r="M9" s="19">
        <f t="shared" si="0"/>
        <v>28</v>
      </c>
      <c r="N9" s="36">
        <f t="shared" si="1"/>
        <v>125</v>
      </c>
      <c r="O9" s="20">
        <f t="shared" si="2"/>
        <v>3500</v>
      </c>
      <c r="P9" s="21" t="s">
        <v>28</v>
      </c>
      <c r="Q9" s="25"/>
      <c r="R9" s="26"/>
    </row>
    <row r="10" spans="1:255" s="2" customFormat="1" ht="24" customHeight="1" x14ac:dyDescent="0.25">
      <c r="B10" s="10"/>
      <c r="D10" s="11">
        <v>3</v>
      </c>
      <c r="E10" s="12" t="s">
        <v>29</v>
      </c>
      <c r="F10" s="12" t="s">
        <v>30</v>
      </c>
      <c r="G10" s="12" t="s">
        <v>31</v>
      </c>
      <c r="H10" s="12" t="s">
        <v>26</v>
      </c>
      <c r="I10" s="16">
        <v>4000</v>
      </c>
      <c r="J10" s="17" t="s">
        <v>17</v>
      </c>
      <c r="K10" s="18">
        <v>120</v>
      </c>
      <c r="L10" s="17" t="s">
        <v>32</v>
      </c>
      <c r="M10" s="19">
        <f t="shared" si="0"/>
        <v>28</v>
      </c>
      <c r="N10" s="36">
        <f t="shared" si="1"/>
        <v>33.333333333333336</v>
      </c>
      <c r="O10" s="20">
        <f t="shared" si="2"/>
        <v>933.33333333333337</v>
      </c>
      <c r="P10" s="21" t="s">
        <v>18</v>
      </c>
      <c r="Q10" s="25"/>
      <c r="R10" s="26"/>
    </row>
    <row r="11" spans="1:255" s="2" customFormat="1" ht="24" customHeight="1" x14ac:dyDescent="0.25">
      <c r="B11" s="10"/>
      <c r="D11" s="11">
        <v>4</v>
      </c>
      <c r="E11" s="12" t="s">
        <v>33</v>
      </c>
      <c r="F11" s="12" t="s">
        <v>34</v>
      </c>
      <c r="G11" s="12" t="s">
        <v>35</v>
      </c>
      <c r="H11" s="12" t="s">
        <v>26</v>
      </c>
      <c r="I11" s="16">
        <v>4000</v>
      </c>
      <c r="J11" s="17" t="s">
        <v>17</v>
      </c>
      <c r="K11" s="18">
        <v>600</v>
      </c>
      <c r="L11" s="17" t="s">
        <v>36</v>
      </c>
      <c r="M11" s="19">
        <f t="shared" si="0"/>
        <v>28</v>
      </c>
      <c r="N11" s="36">
        <f t="shared" si="1"/>
        <v>6.666666666666667</v>
      </c>
      <c r="O11" s="20">
        <f t="shared" si="2"/>
        <v>186.66666666666669</v>
      </c>
      <c r="P11" s="21" t="s">
        <v>23</v>
      </c>
      <c r="Q11" s="25"/>
      <c r="R11" s="26"/>
    </row>
    <row r="12" spans="1:255" s="2" customFormat="1" ht="24" customHeight="1" x14ac:dyDescent="0.25">
      <c r="B12" s="10"/>
      <c r="D12" s="11">
        <v>5</v>
      </c>
      <c r="E12" s="12" t="s">
        <v>37</v>
      </c>
      <c r="F12" s="12" t="s">
        <v>38</v>
      </c>
      <c r="G12" s="12" t="s">
        <v>39</v>
      </c>
      <c r="H12" s="12" t="s">
        <v>38</v>
      </c>
      <c r="I12" s="16">
        <v>2150</v>
      </c>
      <c r="J12" s="17" t="s">
        <v>17</v>
      </c>
      <c r="K12" s="11">
        <v>72</v>
      </c>
      <c r="L12" s="17" t="s">
        <v>40</v>
      </c>
      <c r="M12" s="19">
        <f t="shared" si="0"/>
        <v>28</v>
      </c>
      <c r="N12" s="36">
        <f t="shared" si="1"/>
        <v>29.861111111111111</v>
      </c>
      <c r="O12" s="20">
        <f t="shared" si="2"/>
        <v>836.11111111111109</v>
      </c>
      <c r="P12" s="21" t="s">
        <v>28</v>
      </c>
      <c r="Q12" s="25"/>
      <c r="R12" s="26"/>
    </row>
    <row r="13" spans="1:255" s="2" customFormat="1" ht="24" customHeight="1" x14ac:dyDescent="0.25">
      <c r="B13" s="10"/>
      <c r="D13" s="11">
        <v>6</v>
      </c>
      <c r="E13" s="12" t="s">
        <v>41</v>
      </c>
      <c r="F13" s="12" t="s">
        <v>42</v>
      </c>
      <c r="G13" s="12" t="s">
        <v>15</v>
      </c>
      <c r="H13" s="12" t="s">
        <v>43</v>
      </c>
      <c r="I13" s="16">
        <v>10700</v>
      </c>
      <c r="J13" s="17" t="s">
        <v>17</v>
      </c>
      <c r="K13" s="11">
        <v>72</v>
      </c>
      <c r="L13" s="17" t="s">
        <v>44</v>
      </c>
      <c r="M13" s="19">
        <f t="shared" si="0"/>
        <v>28</v>
      </c>
      <c r="N13" s="36">
        <f t="shared" si="1"/>
        <v>148.61111111111111</v>
      </c>
      <c r="O13" s="20">
        <f t="shared" si="2"/>
        <v>4161.1111111111113</v>
      </c>
      <c r="P13" s="21" t="s">
        <v>18</v>
      </c>
      <c r="Q13" s="25"/>
      <c r="R13" s="26"/>
    </row>
    <row r="14" spans="1:255" s="2" customFormat="1" ht="24" customHeight="1" x14ac:dyDescent="0.25">
      <c r="B14" s="10"/>
      <c r="D14" s="11">
        <v>7</v>
      </c>
      <c r="E14" s="12" t="s">
        <v>45</v>
      </c>
      <c r="F14" s="12" t="s">
        <v>46</v>
      </c>
      <c r="G14" s="12" t="s">
        <v>20</v>
      </c>
      <c r="H14" s="12" t="s">
        <v>16</v>
      </c>
      <c r="I14" s="16">
        <v>10900</v>
      </c>
      <c r="J14" s="17" t="s">
        <v>17</v>
      </c>
      <c r="K14" s="11">
        <v>72</v>
      </c>
      <c r="L14" s="17" t="s">
        <v>47</v>
      </c>
      <c r="M14" s="19">
        <f t="shared" si="0"/>
        <v>28</v>
      </c>
      <c r="N14" s="36">
        <f t="shared" si="1"/>
        <v>151.38888888888889</v>
      </c>
      <c r="O14" s="20">
        <f t="shared" si="2"/>
        <v>4238.8888888888887</v>
      </c>
      <c r="P14" s="21" t="s">
        <v>23</v>
      </c>
      <c r="Q14" s="25"/>
      <c r="R14" s="26"/>
    </row>
    <row r="15" spans="1:255" s="2" customFormat="1" ht="24" customHeight="1" x14ac:dyDescent="0.25">
      <c r="B15" s="10"/>
      <c r="D15" s="11">
        <v>8</v>
      </c>
      <c r="E15" s="12" t="s">
        <v>48</v>
      </c>
      <c r="F15" s="12" t="s">
        <v>46</v>
      </c>
      <c r="G15" s="12" t="s">
        <v>25</v>
      </c>
      <c r="H15" s="12" t="s">
        <v>16</v>
      </c>
      <c r="I15" s="16">
        <v>10900</v>
      </c>
      <c r="J15" s="17" t="s">
        <v>17</v>
      </c>
      <c r="K15" s="11">
        <v>72</v>
      </c>
      <c r="L15" s="17" t="s">
        <v>49</v>
      </c>
      <c r="M15" s="19">
        <f t="shared" si="0"/>
        <v>28</v>
      </c>
      <c r="N15" s="36">
        <f t="shared" si="1"/>
        <v>151.38888888888889</v>
      </c>
      <c r="O15" s="20">
        <f t="shared" si="2"/>
        <v>4238.8888888888887</v>
      </c>
      <c r="P15" s="21" t="s">
        <v>28</v>
      </c>
      <c r="Q15" s="25"/>
      <c r="R15" s="26"/>
    </row>
    <row r="16" spans="1:255" s="2" customFormat="1" ht="24" customHeight="1" x14ac:dyDescent="0.25">
      <c r="B16" s="10"/>
      <c r="D16" s="11">
        <v>9</v>
      </c>
      <c r="E16" s="12" t="s">
        <v>50</v>
      </c>
      <c r="F16" s="12" t="s">
        <v>51</v>
      </c>
      <c r="G16" s="12" t="s">
        <v>31</v>
      </c>
      <c r="H16" s="12" t="s">
        <v>21</v>
      </c>
      <c r="I16" s="16">
        <v>3590</v>
      </c>
      <c r="J16" s="17" t="s">
        <v>17</v>
      </c>
      <c r="K16" s="11">
        <v>72</v>
      </c>
      <c r="L16" s="17" t="s">
        <v>52</v>
      </c>
      <c r="M16" s="19">
        <f t="shared" si="0"/>
        <v>28</v>
      </c>
      <c r="N16" s="36">
        <f t="shared" si="1"/>
        <v>49.861111111111114</v>
      </c>
      <c r="O16" s="20">
        <f t="shared" si="2"/>
        <v>1396.1111111111113</v>
      </c>
      <c r="P16" s="21" t="s">
        <v>18</v>
      </c>
      <c r="Q16" s="25"/>
      <c r="R16" s="26"/>
    </row>
    <row r="17" spans="2:18" s="2" customFormat="1" ht="24" customHeight="1" x14ac:dyDescent="0.25">
      <c r="B17" s="10"/>
      <c r="D17" s="11">
        <v>10</v>
      </c>
      <c r="E17" s="12" t="s">
        <v>53</v>
      </c>
      <c r="F17" s="12" t="s">
        <v>54</v>
      </c>
      <c r="G17" s="12" t="s">
        <v>35</v>
      </c>
      <c r="H17" s="12" t="s">
        <v>26</v>
      </c>
      <c r="I17" s="16">
        <v>1020</v>
      </c>
      <c r="J17" s="17" t="s">
        <v>17</v>
      </c>
      <c r="K17" s="11">
        <v>72</v>
      </c>
      <c r="L17" s="17" t="s">
        <v>55</v>
      </c>
      <c r="M17" s="19">
        <f t="shared" si="0"/>
        <v>28</v>
      </c>
      <c r="N17" s="36">
        <f t="shared" si="1"/>
        <v>14.166666666666666</v>
      </c>
      <c r="O17" s="20">
        <f t="shared" si="2"/>
        <v>396.66666666666663</v>
      </c>
      <c r="P17" s="21" t="s">
        <v>23</v>
      </c>
      <c r="Q17" s="25"/>
      <c r="R17" s="26"/>
    </row>
    <row r="18" spans="2:18" s="2" customFormat="1" ht="24" customHeight="1" x14ac:dyDescent="0.25">
      <c r="B18" s="10"/>
      <c r="D18" s="11">
        <v>11</v>
      </c>
      <c r="E18" s="12" t="s">
        <v>56</v>
      </c>
      <c r="F18" s="12" t="s">
        <v>54</v>
      </c>
      <c r="G18" s="12" t="s">
        <v>39</v>
      </c>
      <c r="H18" s="12" t="s">
        <v>26</v>
      </c>
      <c r="I18" s="16">
        <v>1020</v>
      </c>
      <c r="J18" s="17" t="s">
        <v>17</v>
      </c>
      <c r="K18" s="11">
        <v>72</v>
      </c>
      <c r="L18" s="17" t="s">
        <v>57</v>
      </c>
      <c r="M18" s="19">
        <f t="shared" si="0"/>
        <v>28</v>
      </c>
      <c r="N18" s="36">
        <f t="shared" si="1"/>
        <v>14.166666666666666</v>
      </c>
      <c r="O18" s="20">
        <f t="shared" si="2"/>
        <v>396.66666666666663</v>
      </c>
      <c r="P18" s="21" t="s">
        <v>28</v>
      </c>
      <c r="Q18" s="25"/>
      <c r="R18" s="26"/>
    </row>
    <row r="19" spans="2:18" s="2" customFormat="1" ht="24" customHeight="1" x14ac:dyDescent="0.25">
      <c r="B19" s="10"/>
      <c r="D19" s="11">
        <v>12</v>
      </c>
      <c r="E19" s="12" t="s">
        <v>58</v>
      </c>
      <c r="F19" s="12" t="s">
        <v>54</v>
      </c>
      <c r="G19" s="12" t="s">
        <v>15</v>
      </c>
      <c r="H19" s="12" t="s">
        <v>26</v>
      </c>
      <c r="I19" s="16">
        <v>1020</v>
      </c>
      <c r="J19" s="17" t="s">
        <v>17</v>
      </c>
      <c r="K19" s="11">
        <v>72</v>
      </c>
      <c r="L19" s="17" t="s">
        <v>59</v>
      </c>
      <c r="M19" s="19">
        <f t="shared" si="0"/>
        <v>28</v>
      </c>
      <c r="N19" s="36">
        <f t="shared" si="1"/>
        <v>14.166666666666666</v>
      </c>
      <c r="O19" s="20">
        <f t="shared" si="2"/>
        <v>396.66666666666663</v>
      </c>
      <c r="P19" s="21" t="s">
        <v>18</v>
      </c>
      <c r="Q19" s="25"/>
      <c r="R19" s="26"/>
    </row>
    <row r="20" spans="2:18" s="2" customFormat="1" ht="24" customHeight="1" x14ac:dyDescent="0.25">
      <c r="B20" s="10"/>
      <c r="D20" s="11">
        <v>13</v>
      </c>
      <c r="E20" s="12" t="s">
        <v>60</v>
      </c>
      <c r="F20" s="12" t="s">
        <v>54</v>
      </c>
      <c r="G20" s="12" t="s">
        <v>20</v>
      </c>
      <c r="H20" s="12" t="s">
        <v>26</v>
      </c>
      <c r="I20" s="16">
        <v>1020</v>
      </c>
      <c r="J20" s="17" t="s">
        <v>17</v>
      </c>
      <c r="K20" s="11">
        <v>72</v>
      </c>
      <c r="L20" s="17" t="s">
        <v>61</v>
      </c>
      <c r="M20" s="19">
        <f t="shared" si="0"/>
        <v>28</v>
      </c>
      <c r="N20" s="36">
        <f t="shared" si="1"/>
        <v>14.166666666666666</v>
      </c>
      <c r="O20" s="20">
        <f t="shared" si="2"/>
        <v>396.66666666666663</v>
      </c>
      <c r="P20" s="21" t="s">
        <v>23</v>
      </c>
      <c r="Q20" s="25"/>
      <c r="R20" s="26"/>
    </row>
    <row r="21" spans="2:18" s="2" customFormat="1" ht="24" customHeight="1" x14ac:dyDescent="0.25">
      <c r="B21" s="10"/>
      <c r="D21" s="11">
        <v>14</v>
      </c>
      <c r="E21" s="12" t="s">
        <v>62</v>
      </c>
      <c r="F21" s="12" t="s">
        <v>54</v>
      </c>
      <c r="G21" s="12" t="s">
        <v>25</v>
      </c>
      <c r="H21" s="12" t="s">
        <v>26</v>
      </c>
      <c r="I21" s="16">
        <v>1020</v>
      </c>
      <c r="J21" s="17" t="s">
        <v>17</v>
      </c>
      <c r="K21" s="11">
        <v>72</v>
      </c>
      <c r="L21" s="17" t="s">
        <v>63</v>
      </c>
      <c r="M21" s="19">
        <f t="shared" si="0"/>
        <v>28</v>
      </c>
      <c r="N21" s="36">
        <f t="shared" si="1"/>
        <v>14.166666666666666</v>
      </c>
      <c r="O21" s="20">
        <f t="shared" si="2"/>
        <v>396.66666666666663</v>
      </c>
      <c r="P21" s="21" t="s">
        <v>28</v>
      </c>
      <c r="Q21" s="25"/>
      <c r="R21" s="26"/>
    </row>
    <row r="22" spans="2:18" s="2" customFormat="1" ht="24" customHeight="1" x14ac:dyDescent="0.25">
      <c r="B22" s="10"/>
      <c r="D22" s="11">
        <v>15</v>
      </c>
      <c r="E22" s="12" t="s">
        <v>64</v>
      </c>
      <c r="F22" s="12" t="s">
        <v>42</v>
      </c>
      <c r="G22" s="12" t="s">
        <v>31</v>
      </c>
      <c r="H22" s="12" t="s">
        <v>43</v>
      </c>
      <c r="I22" s="16">
        <v>56000</v>
      </c>
      <c r="J22" s="17" t="s">
        <v>17</v>
      </c>
      <c r="K22" s="11">
        <v>72</v>
      </c>
      <c r="L22" s="17" t="s">
        <v>65</v>
      </c>
      <c r="M22" s="19">
        <f t="shared" si="0"/>
        <v>28</v>
      </c>
      <c r="N22" s="36">
        <f t="shared" si="1"/>
        <v>777.77777777777783</v>
      </c>
      <c r="O22" s="20">
        <f t="shared" si="2"/>
        <v>21777.777777777781</v>
      </c>
      <c r="P22" s="21" t="s">
        <v>18</v>
      </c>
      <c r="Q22" s="25"/>
      <c r="R22" s="26"/>
    </row>
    <row r="23" spans="2:18" ht="24" customHeight="1" x14ac:dyDescent="0.25">
      <c r="B23" s="4"/>
      <c r="D23" s="13"/>
      <c r="E23" s="13"/>
      <c r="F23" s="13"/>
      <c r="G23" s="13"/>
      <c r="H23" s="13"/>
      <c r="I23" s="13"/>
      <c r="J23" s="13"/>
      <c r="K23" s="13"/>
      <c r="L23" s="13"/>
      <c r="M23" s="19" t="str">
        <f t="shared" si="0"/>
        <v/>
      </c>
      <c r="N23" s="36" t="str">
        <f t="shared" si="1"/>
        <v/>
      </c>
      <c r="O23" s="20" t="str">
        <f t="shared" si="2"/>
        <v/>
      </c>
      <c r="P23" s="22"/>
      <c r="R23" s="14"/>
    </row>
    <row r="24" spans="2:18" ht="24" customHeight="1" x14ac:dyDescent="0.25">
      <c r="B24" s="4"/>
      <c r="D24" s="13"/>
      <c r="E24" s="13"/>
      <c r="F24" s="13"/>
      <c r="G24" s="13"/>
      <c r="H24" s="13"/>
      <c r="I24" s="13"/>
      <c r="J24" s="13"/>
      <c r="K24" s="13"/>
      <c r="L24" s="13"/>
      <c r="M24" s="19" t="str">
        <f t="shared" si="0"/>
        <v/>
      </c>
      <c r="N24" s="36" t="str">
        <f t="shared" si="1"/>
        <v/>
      </c>
      <c r="O24" s="20" t="str">
        <f t="shared" si="2"/>
        <v/>
      </c>
      <c r="P24" s="22"/>
      <c r="R24" s="14"/>
    </row>
    <row r="25" spans="2:18" ht="24" customHeight="1" x14ac:dyDescent="0.25">
      <c r="B25" s="4"/>
      <c r="D25" s="13"/>
      <c r="E25" s="13"/>
      <c r="F25" s="13"/>
      <c r="G25" s="13"/>
      <c r="H25" s="13"/>
      <c r="I25" s="13"/>
      <c r="J25" s="13"/>
      <c r="K25" s="13"/>
      <c r="L25" s="13"/>
      <c r="M25" s="19" t="str">
        <f t="shared" si="0"/>
        <v/>
      </c>
      <c r="N25" s="36" t="str">
        <f t="shared" si="1"/>
        <v/>
      </c>
      <c r="O25" s="20" t="str">
        <f t="shared" si="2"/>
        <v/>
      </c>
      <c r="P25" s="22"/>
      <c r="R25" s="14"/>
    </row>
    <row r="26" spans="2:18" x14ac:dyDescent="0.25">
      <c r="B26" s="4"/>
      <c r="R26" s="14"/>
    </row>
    <row r="27" spans="2:18" ht="14" customHeight="1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32"/>
      <c r="O27" s="4"/>
      <c r="P27" s="14"/>
      <c r="Q27" s="14"/>
      <c r="R27" s="14"/>
    </row>
    <row r="28" spans="2:18" ht="14" customHeight="1" x14ac:dyDescent="0.25"/>
  </sheetData>
  <mergeCells count="2">
    <mergeCell ref="E3:O3"/>
    <mergeCell ref="D4:D5"/>
  </mergeCells>
  <phoneticPr fontId="8" type="noConversion"/>
  <dataValidations count="1">
    <dataValidation type="list" allowBlank="1" showInputMessage="1" showErrorMessage="1" sqref="E5" xr:uid="{00000000-0002-0000-0000-000000000000}">
      <formula1>$E$8:$E$1597</formula1>
    </dataValidation>
  </dataValidations>
  <pageMargins left="0.75" right="0.75" top="1" bottom="1" header="0.5" footer="0.5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</dc:creator>
  <cp:lastModifiedBy>123</cp:lastModifiedBy>
  <dcterms:created xsi:type="dcterms:W3CDTF">2021-04-08T01:04:00Z</dcterms:created>
  <dcterms:modified xsi:type="dcterms:W3CDTF">2021-07-20T15:42:15Z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6F04D0C6FC8643488ED0A262CA7F522A</vt:lpwstr>
  </property>
  <property fmtid="{D5CDD505-2E9C-101B-9397-08002B2CF9AE}" pid="3" name="KSOProductBuildVer">
    <vt:lpwstr>2052-11.1.0.10356</vt:lpwstr>
  </property>
  <property fmtid="{D5CDD505-2E9C-101B-9397-08002B2CF9AE}" pid="4" name="KSOTemplateUUID">
    <vt:lpwstr>v1.0_mb_n7IrJpMSrefH59VLbVYcqA==</vt:lpwstr>
  </property>
</Properties>
</file>