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filterPrivacy="1"/>
  <xr:revisionPtr revIDLastSave="0" documentId="13_ncr:1_{C75FA1AC-A350-4506-86C3-6C124DBE380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信息录入" sheetId="1" r:id="rId1"/>
    <sheet name="信息查询" sheetId="2" r:id="rId2"/>
    <sheet name="参数设置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E4" i="2"/>
  <c r="C4" i="2"/>
  <c r="E3" i="2"/>
  <c r="C3" i="2"/>
  <c r="J4" i="1"/>
  <c r="J5" i="1"/>
  <c r="J3" i="1"/>
  <c r="I4" i="1"/>
  <c r="I5" i="1"/>
  <c r="I3" i="1"/>
  <c r="H4" i="1"/>
  <c r="H5" i="1"/>
  <c r="H3" i="1"/>
  <c r="F4" i="1"/>
  <c r="F5" i="1"/>
  <c r="F3" i="1"/>
  <c r="A4" i="1"/>
  <c r="A5" i="1"/>
  <c r="A6" i="1"/>
  <c r="A7" i="1"/>
  <c r="A8" i="1"/>
  <c r="A9" i="1"/>
  <c r="A10" i="1"/>
  <c r="A11" i="1"/>
  <c r="A12" i="1"/>
  <c r="A13" i="1"/>
  <c r="A14" i="1"/>
  <c r="A15" i="1"/>
  <c r="A3" i="1"/>
  <c r="E5" i="2" l="1"/>
  <c r="E2" i="2"/>
</calcChain>
</file>

<file path=xl/sharedStrings.xml><?xml version="1.0" encoding="utf-8"?>
<sst xmlns="http://schemas.openxmlformats.org/spreadsheetml/2006/main" count="46" uniqueCount="36">
  <si>
    <t>序号</t>
    <phoneticPr fontId="1" type="noConversion"/>
  </si>
  <si>
    <t>姓名</t>
    <phoneticPr fontId="1" type="noConversion"/>
  </si>
  <si>
    <t>入职日期</t>
    <phoneticPr fontId="1" type="noConversion"/>
  </si>
  <si>
    <t>部门</t>
    <phoneticPr fontId="1" type="noConversion"/>
  </si>
  <si>
    <t>职务</t>
    <phoneticPr fontId="1" type="noConversion"/>
  </si>
  <si>
    <t>工龄(年）</t>
    <phoneticPr fontId="1" type="noConversion"/>
  </si>
  <si>
    <t>身份证号</t>
    <phoneticPr fontId="1" type="noConversion"/>
  </si>
  <si>
    <t>生日</t>
    <phoneticPr fontId="1" type="noConversion"/>
  </si>
  <si>
    <t>年龄</t>
    <phoneticPr fontId="1" type="noConversion"/>
  </si>
  <si>
    <t>性别</t>
    <phoneticPr fontId="1" type="noConversion"/>
  </si>
  <si>
    <t>手机号</t>
    <phoneticPr fontId="1" type="noConversion"/>
  </si>
  <si>
    <t>备注</t>
    <phoneticPr fontId="1" type="noConversion"/>
  </si>
  <si>
    <t>信息录入</t>
    <phoneticPr fontId="1" type="noConversion"/>
  </si>
  <si>
    <t>小明</t>
  </si>
  <si>
    <t>小明</t>
    <phoneticPr fontId="1" type="noConversion"/>
  </si>
  <si>
    <t>小华</t>
    <phoneticPr fontId="1" type="noConversion"/>
  </si>
  <si>
    <t>小丽</t>
    <phoneticPr fontId="1" type="noConversion"/>
  </si>
  <si>
    <t>职位</t>
    <phoneticPr fontId="1" type="noConversion"/>
  </si>
  <si>
    <t>后勤部</t>
    <phoneticPr fontId="1" type="noConversion"/>
  </si>
  <si>
    <t>仓储部</t>
  </si>
  <si>
    <t>仓储部</t>
    <phoneticPr fontId="1" type="noConversion"/>
  </si>
  <si>
    <t>统计部</t>
  </si>
  <si>
    <t>统计部</t>
    <phoneticPr fontId="1" type="noConversion"/>
  </si>
  <si>
    <t>总经理</t>
    <phoneticPr fontId="1" type="noConversion"/>
  </si>
  <si>
    <t>经理</t>
  </si>
  <si>
    <t>经理</t>
    <phoneticPr fontId="1" type="noConversion"/>
  </si>
  <si>
    <t>助理</t>
    <phoneticPr fontId="1" type="noConversion"/>
  </si>
  <si>
    <t>组长</t>
  </si>
  <si>
    <t>组长</t>
    <phoneticPr fontId="1" type="noConversion"/>
  </si>
  <si>
    <t>123456199005062314</t>
    <phoneticPr fontId="1" type="noConversion"/>
  </si>
  <si>
    <t>123456198812143265</t>
    <phoneticPr fontId="1" type="noConversion"/>
  </si>
  <si>
    <t>123456199108092341</t>
    <phoneticPr fontId="1" type="noConversion"/>
  </si>
  <si>
    <t>信息查询表</t>
    <phoneticPr fontId="1" type="noConversion"/>
  </si>
  <si>
    <t>基本信息</t>
    <phoneticPr fontId="1" type="noConversion"/>
  </si>
  <si>
    <t>职位信息</t>
    <phoneticPr fontId="1" type="noConversion"/>
  </si>
  <si>
    <t>工龄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</si>
</sst>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\-0000\-0000"/>
    <numFmt numFmtId="177" formatCode="[$-F800]dddd\,\ mmmm\ dd\,\ yyyy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b/>
      <sz val="20"/>
      <color theme="0"/>
      <name val="等线"/>
      <family val="3"/>
      <charset val="134"/>
      <scheme val="minor"/>
    </font>
    <font>
      <sz val="14"/>
      <color theme="1"/>
      <name val="等线"/>
      <family val="2"/>
      <scheme val="minor"/>
    </font>
    <font>
      <b/>
      <sz val="16"/>
      <color theme="1"/>
      <name val="等线"/>
      <family val="3"/>
      <charset val="134"/>
      <scheme val="minor"/>
    </font>
    <font>
      <b/>
      <sz val="18"/>
      <color theme="0"/>
      <name val="等线"/>
      <family val="3"/>
      <charset val="134"/>
      <scheme val="minor"/>
    </font>
    <font>
      <sz val="16"/>
      <color theme="1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0" xfId="0" applyFont="1"/>
    <xf numFmtId="14" fontId="5" fillId="0" borderId="1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176" fontId="2" fillId="2" borderId="1" xfId="0" applyNumberFormat="1" applyFont="1" applyFill="1" applyBorder="1" applyAlignment="1">
      <alignment horizontal="center"/>
    </xf>
    <xf numFmtId="176" fontId="5" fillId="0" borderId="1" xfId="0" applyNumberFormat="1" applyFont="1" applyBorder="1" applyAlignment="1">
      <alignment horizontal="center"/>
    </xf>
    <xf numFmtId="176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176" fontId="8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workbookViewId="0">
      <selection activeCell="H17" sqref="H17"/>
    </sheetView>
  </sheetViews>
  <sheetFormatPr defaultRowHeight="14.25" x14ac:dyDescent="0.2"/>
  <cols>
    <col min="1" max="1" width="6.5" bestFit="1" customWidth="1"/>
    <col min="4" max="4" width="9.5" style="1" customWidth="1"/>
    <col min="5" max="5" width="19.625" customWidth="1"/>
    <col min="6" max="6" width="17.625" customWidth="1"/>
    <col min="7" max="7" width="28.125" style="9" customWidth="1"/>
    <col min="8" max="8" width="35.5" customWidth="1"/>
    <col min="9" max="10" width="6.5" bestFit="1" customWidth="1"/>
    <col min="11" max="11" width="18.375" style="12" customWidth="1"/>
  </cols>
  <sheetData>
    <row r="1" spans="1:12" ht="25.5" x14ac:dyDescent="0.3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8" x14ac:dyDescent="0.25">
      <c r="A2" s="2" t="s">
        <v>0</v>
      </c>
      <c r="B2" s="2" t="s">
        <v>1</v>
      </c>
      <c r="C2" s="2" t="s">
        <v>3</v>
      </c>
      <c r="D2" s="2" t="s">
        <v>4</v>
      </c>
      <c r="E2" s="2" t="s">
        <v>2</v>
      </c>
      <c r="F2" s="2" t="s">
        <v>5</v>
      </c>
      <c r="G2" s="7" t="s">
        <v>6</v>
      </c>
      <c r="H2" s="2" t="s">
        <v>7</v>
      </c>
      <c r="I2" s="2" t="s">
        <v>8</v>
      </c>
      <c r="J2" s="2" t="s">
        <v>9</v>
      </c>
      <c r="K2" s="10" t="s">
        <v>10</v>
      </c>
      <c r="L2" s="2" t="s">
        <v>11</v>
      </c>
    </row>
    <row r="3" spans="1:12" ht="18" x14ac:dyDescent="0.25">
      <c r="A3" s="4">
        <f>IF(B3="","",ROW()-2)</f>
        <v>1</v>
      </c>
      <c r="B3" s="4" t="s">
        <v>14</v>
      </c>
      <c r="C3" s="3" t="s">
        <v>19</v>
      </c>
      <c r="D3" s="4" t="s">
        <v>24</v>
      </c>
      <c r="E3" s="6">
        <v>43198</v>
      </c>
      <c r="F3" s="4">
        <f ca="1">DATEDIF(E3,TODAY(),"y")</f>
        <v>1</v>
      </c>
      <c r="G3" s="8" t="s">
        <v>29</v>
      </c>
      <c r="H3" s="4" t="str">
        <f>TEXT(MID(G3,7,8),"0000年00月00日")</f>
        <v>1990年05月06日</v>
      </c>
      <c r="I3" s="8">
        <f ca="1">YEAR(TODAY())-MID(G3,7,4)</f>
        <v>30</v>
      </c>
      <c r="J3" s="4" t="str">
        <f>IF(MOD(MID(G3,17,1),2)=1,"男","女")</f>
        <v>男</v>
      </c>
      <c r="K3" s="11">
        <v>12311112222</v>
      </c>
      <c r="L3" s="3"/>
    </row>
    <row r="4" spans="1:12" ht="18" x14ac:dyDescent="0.25">
      <c r="A4" s="4">
        <f t="shared" ref="A4:A15" si="0">IF(B4="","",ROW()-2)</f>
        <v>2</v>
      </c>
      <c r="B4" s="4" t="s">
        <v>15</v>
      </c>
      <c r="C4" s="3" t="s">
        <v>19</v>
      </c>
      <c r="D4" s="4" t="s">
        <v>27</v>
      </c>
      <c r="E4" s="6">
        <v>42287</v>
      </c>
      <c r="F4" s="4">
        <f t="shared" ref="F4:F5" ca="1" si="1">DATEDIF(E4,TODAY(),"y")</f>
        <v>4</v>
      </c>
      <c r="G4" s="8" t="s">
        <v>30</v>
      </c>
      <c r="H4" s="4" t="str">
        <f t="shared" ref="H4:H5" si="2">TEXT(MID(G4,7,8),"0000年00月00日")</f>
        <v>1988年12月14日</v>
      </c>
      <c r="I4" s="8">
        <f t="shared" ref="I4:I5" ca="1" si="3">YEAR(TODAY())-MID(G4,7,4)</f>
        <v>32</v>
      </c>
      <c r="J4" s="4" t="str">
        <f t="shared" ref="J4:J5" si="4">IF(MOD(MID(G4,17,1),2)=1,"男","女")</f>
        <v>女</v>
      </c>
      <c r="K4" s="11"/>
      <c r="L4" s="3"/>
    </row>
    <row r="5" spans="1:12" ht="18" x14ac:dyDescent="0.25">
      <c r="A5" s="4">
        <f t="shared" si="0"/>
        <v>3</v>
      </c>
      <c r="B5" s="4" t="s">
        <v>16</v>
      </c>
      <c r="C5" s="3" t="s">
        <v>21</v>
      </c>
      <c r="D5" s="4" t="s">
        <v>24</v>
      </c>
      <c r="E5" s="6">
        <v>42840</v>
      </c>
      <c r="F5" s="4">
        <f t="shared" ca="1" si="1"/>
        <v>2</v>
      </c>
      <c r="G5" s="8" t="s">
        <v>31</v>
      </c>
      <c r="H5" s="4" t="str">
        <f t="shared" si="2"/>
        <v>1991年08月09日</v>
      </c>
      <c r="I5" s="8">
        <f t="shared" ca="1" si="3"/>
        <v>29</v>
      </c>
      <c r="J5" s="4" t="str">
        <f t="shared" si="4"/>
        <v>女</v>
      </c>
      <c r="K5" s="11"/>
      <c r="L5" s="3"/>
    </row>
    <row r="6" spans="1:12" ht="18" x14ac:dyDescent="0.25">
      <c r="A6" s="4" t="str">
        <f t="shared" si="0"/>
        <v/>
      </c>
      <c r="B6" s="3"/>
      <c r="C6" s="3"/>
      <c r="D6" s="4"/>
      <c r="E6" s="3"/>
      <c r="F6" s="3"/>
      <c r="G6" s="8"/>
      <c r="H6" s="3"/>
      <c r="I6" s="3"/>
      <c r="J6" s="3"/>
      <c r="K6" s="11"/>
      <c r="L6" s="3"/>
    </row>
    <row r="7" spans="1:12" ht="18" x14ac:dyDescent="0.25">
      <c r="A7" s="4" t="str">
        <f t="shared" si="0"/>
        <v/>
      </c>
      <c r="B7" s="3"/>
      <c r="C7" s="3"/>
      <c r="D7" s="4"/>
      <c r="E7" s="3"/>
      <c r="F7" s="3"/>
      <c r="G7" s="8"/>
      <c r="H7" s="3"/>
      <c r="I7" s="3"/>
      <c r="J7" s="3"/>
      <c r="K7" s="11"/>
      <c r="L7" s="3"/>
    </row>
    <row r="8" spans="1:12" ht="18" x14ac:dyDescent="0.25">
      <c r="A8" s="4" t="str">
        <f t="shared" si="0"/>
        <v/>
      </c>
      <c r="B8" s="3"/>
      <c r="C8" s="3"/>
      <c r="D8" s="4"/>
      <c r="E8" s="3"/>
      <c r="F8" s="3"/>
      <c r="G8" s="8"/>
      <c r="H8" s="3"/>
      <c r="I8" s="3"/>
      <c r="J8" s="3"/>
      <c r="K8" s="11"/>
      <c r="L8" s="3"/>
    </row>
    <row r="9" spans="1:12" ht="18" x14ac:dyDescent="0.25">
      <c r="A9" s="4" t="str">
        <f t="shared" si="0"/>
        <v/>
      </c>
      <c r="B9" s="3"/>
      <c r="C9" s="3"/>
      <c r="D9" s="4"/>
      <c r="E9" s="3"/>
      <c r="F9" s="3"/>
      <c r="G9" s="8"/>
      <c r="H9" s="3"/>
      <c r="I9" s="3"/>
      <c r="J9" s="3"/>
      <c r="K9" s="11"/>
      <c r="L9" s="3"/>
    </row>
    <row r="10" spans="1:12" ht="18" x14ac:dyDescent="0.25">
      <c r="A10" s="4" t="str">
        <f t="shared" si="0"/>
        <v/>
      </c>
      <c r="B10" s="3"/>
      <c r="C10" s="3"/>
      <c r="D10" s="4"/>
      <c r="E10" s="3"/>
      <c r="F10" s="3"/>
      <c r="G10" s="8"/>
      <c r="H10" s="3"/>
      <c r="I10" s="3"/>
      <c r="J10" s="3"/>
      <c r="K10" s="11"/>
      <c r="L10" s="3"/>
    </row>
    <row r="11" spans="1:12" ht="18" x14ac:dyDescent="0.25">
      <c r="A11" s="4" t="str">
        <f t="shared" si="0"/>
        <v/>
      </c>
      <c r="B11" s="3"/>
      <c r="C11" s="3"/>
      <c r="D11" s="4"/>
      <c r="E11" s="3"/>
      <c r="F11" s="3"/>
      <c r="G11" s="8"/>
      <c r="H11" s="3"/>
      <c r="I11" s="3"/>
      <c r="J11" s="3"/>
      <c r="K11" s="11"/>
      <c r="L11" s="3"/>
    </row>
    <row r="12" spans="1:12" ht="18" x14ac:dyDescent="0.25">
      <c r="A12" s="4" t="str">
        <f t="shared" si="0"/>
        <v/>
      </c>
      <c r="B12" s="3"/>
      <c r="C12" s="3"/>
      <c r="D12" s="4"/>
      <c r="E12" s="3"/>
      <c r="F12" s="3"/>
      <c r="G12" s="8"/>
      <c r="H12" s="3"/>
      <c r="I12" s="3"/>
      <c r="J12" s="3"/>
      <c r="K12" s="11"/>
      <c r="L12" s="3"/>
    </row>
    <row r="13" spans="1:12" ht="18" x14ac:dyDescent="0.25">
      <c r="A13" s="4" t="str">
        <f t="shared" si="0"/>
        <v/>
      </c>
      <c r="B13" s="3"/>
      <c r="C13" s="3"/>
      <c r="D13" s="4"/>
      <c r="E13" s="3"/>
      <c r="F13" s="3"/>
      <c r="G13" s="8"/>
      <c r="H13" s="3"/>
      <c r="I13" s="3"/>
      <c r="J13" s="3"/>
      <c r="K13" s="11"/>
      <c r="L13" s="3"/>
    </row>
    <row r="14" spans="1:12" ht="18" x14ac:dyDescent="0.25">
      <c r="A14" s="4" t="str">
        <f t="shared" si="0"/>
        <v/>
      </c>
      <c r="B14" s="3"/>
      <c r="C14" s="3"/>
      <c r="D14" s="4"/>
      <c r="E14" s="3"/>
      <c r="F14" s="3"/>
      <c r="G14" s="8"/>
      <c r="H14" s="3"/>
      <c r="I14" s="3"/>
      <c r="J14" s="3"/>
      <c r="K14" s="11"/>
      <c r="L14" s="3"/>
    </row>
    <row r="15" spans="1:12" ht="18" x14ac:dyDescent="0.25">
      <c r="A15" s="4" t="str">
        <f t="shared" si="0"/>
        <v/>
      </c>
      <c r="B15" s="3"/>
      <c r="C15" s="3"/>
      <c r="D15" s="4"/>
      <c r="E15" s="3"/>
      <c r="F15" s="3"/>
      <c r="G15" s="8"/>
      <c r="H15" s="3"/>
      <c r="I15" s="3"/>
      <c r="J15" s="3"/>
      <c r="K15" s="11"/>
      <c r="L15" s="3"/>
    </row>
    <row r="16" spans="1:12" s="19" customFormat="1" ht="20.25" x14ac:dyDescent="0.3">
      <c r="D16" s="20"/>
      <c r="G16" s="21"/>
      <c r="K16" s="22"/>
    </row>
    <row r="17" spans="4:11" s="19" customFormat="1" ht="20.25" x14ac:dyDescent="0.3">
      <c r="D17" s="20"/>
      <c r="G17" s="21"/>
      <c r="K17" s="22"/>
    </row>
    <row r="18" spans="4:11" s="19" customFormat="1" ht="20.25" x14ac:dyDescent="0.3">
      <c r="D18" s="20"/>
      <c r="G18" s="21"/>
      <c r="K18" s="22"/>
    </row>
    <row r="19" spans="4:11" s="19" customFormat="1" ht="20.25" x14ac:dyDescent="0.3">
      <c r="D19" s="20"/>
      <c r="G19" s="21"/>
      <c r="K19" s="22"/>
    </row>
    <row r="20" spans="4:11" s="19" customFormat="1" ht="20.25" x14ac:dyDescent="0.3">
      <c r="D20" s="20"/>
      <c r="G20" s="21"/>
      <c r="K20" s="22"/>
    </row>
    <row r="21" spans="4:11" s="19" customFormat="1" ht="20.25" x14ac:dyDescent="0.3">
      <c r="D21" s="20"/>
      <c r="G21" s="21"/>
      <c r="K21" s="22"/>
    </row>
    <row r="22" spans="4:11" s="19" customFormat="1" ht="20.25" x14ac:dyDescent="0.3">
      <c r="D22" s="20"/>
      <c r="G22" s="21"/>
      <c r="K22" s="22"/>
    </row>
    <row r="23" spans="4:11" s="19" customFormat="1" ht="20.25" x14ac:dyDescent="0.3">
      <c r="D23" s="20"/>
      <c r="G23" s="21"/>
      <c r="K23" s="22"/>
    </row>
    <row r="24" spans="4:11" s="19" customFormat="1" ht="20.25" x14ac:dyDescent="0.3">
      <c r="D24" s="20"/>
      <c r="G24" s="21"/>
      <c r="K24" s="22"/>
    </row>
    <row r="25" spans="4:11" s="19" customFormat="1" ht="20.25" x14ac:dyDescent="0.3">
      <c r="D25" s="20"/>
      <c r="G25" s="21"/>
      <c r="K25" s="22"/>
    </row>
    <row r="26" spans="4:11" s="19" customFormat="1" ht="20.25" x14ac:dyDescent="0.3">
      <c r="D26" s="20"/>
      <c r="G26" s="21"/>
      <c r="K26" s="22"/>
    </row>
  </sheetData>
  <mergeCells count="1">
    <mergeCell ref="A1:L1"/>
  </mergeCells>
  <phoneticPr fontId="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87C41C5-677B-44EB-B5B6-2D987108ECA2}">
          <x14:formula1>
            <xm:f>参数设置!$A$2:$A$9</xm:f>
          </x14:formula1>
          <xm:sqref>C1:C1048576</xm:sqref>
        </x14:dataValidation>
        <x14:dataValidation type="list" allowBlank="1" showInputMessage="1" showErrorMessage="1" xr:uid="{4282C0E1-684C-426F-82F6-1BABE1EA5A42}">
          <x14:formula1>
            <xm:f>参数设置!$B$2:$B$10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CF529-95A7-4429-86BC-DD9E438059F1}">
  <dimension ref="A1:E5"/>
  <sheetViews>
    <sheetView workbookViewId="0">
      <selection activeCell="H17" sqref="H17"/>
    </sheetView>
  </sheetViews>
  <sheetFormatPr defaultRowHeight="14.25" x14ac:dyDescent="0.2"/>
  <cols>
    <col min="1" max="1" width="13.125" customWidth="1"/>
    <col min="2" max="2" width="12.5" customWidth="1"/>
    <col min="3" max="3" width="21.5" customWidth="1"/>
    <col min="4" max="4" width="11.625" customWidth="1"/>
    <col min="5" max="5" width="25.25" customWidth="1"/>
  </cols>
  <sheetData>
    <row r="1" spans="1:5" ht="23.25" x14ac:dyDescent="0.35">
      <c r="A1" s="17" t="s">
        <v>32</v>
      </c>
      <c r="B1" s="17"/>
      <c r="C1" s="17"/>
      <c r="D1" s="17"/>
      <c r="E1" s="17"/>
    </row>
    <row r="2" spans="1:5" ht="27" customHeight="1" x14ac:dyDescent="0.2">
      <c r="A2" s="18" t="s">
        <v>33</v>
      </c>
      <c r="B2" s="14" t="s">
        <v>1</v>
      </c>
      <c r="C2" s="13" t="s">
        <v>13</v>
      </c>
      <c r="D2" s="14" t="s">
        <v>8</v>
      </c>
      <c r="E2" s="13">
        <f ca="1">VLOOKUP(C2,信息录入!B:L,8,0)</f>
        <v>30</v>
      </c>
    </row>
    <row r="3" spans="1:5" ht="27" customHeight="1" x14ac:dyDescent="0.2">
      <c r="A3" s="18"/>
      <c r="B3" s="14" t="s">
        <v>9</v>
      </c>
      <c r="C3" s="13" t="str">
        <f>VLOOKUP(C2,信息录入!B:L,9,0)</f>
        <v>男</v>
      </c>
      <c r="D3" s="14" t="s">
        <v>7</v>
      </c>
      <c r="E3" s="13" t="str">
        <f>VLOOKUP(C2,信息录入!B:L,7,0)</f>
        <v>1990年05月06日</v>
      </c>
    </row>
    <row r="4" spans="1:5" ht="27" customHeight="1" x14ac:dyDescent="0.2">
      <c r="A4" s="18" t="s">
        <v>34</v>
      </c>
      <c r="B4" s="14" t="s">
        <v>3</v>
      </c>
      <c r="C4" s="13" t="str">
        <f>VLOOKUP(C2,信息录入!B:L,2,0)</f>
        <v>仓储部</v>
      </c>
      <c r="D4" s="14" t="s">
        <v>4</v>
      </c>
      <c r="E4" s="13" t="str">
        <f>VLOOKUP(C2,信息录入!B:L,3,0)</f>
        <v>经理</v>
      </c>
    </row>
    <row r="5" spans="1:5" ht="27" customHeight="1" x14ac:dyDescent="0.2">
      <c r="A5" s="18"/>
      <c r="B5" s="14" t="s">
        <v>2</v>
      </c>
      <c r="C5" s="15">
        <f>VLOOKUP(C2,信息录入!B:L,4,0)</f>
        <v>43198</v>
      </c>
      <c r="D5" s="14" t="s">
        <v>35</v>
      </c>
      <c r="E5" s="13">
        <f ca="1">VLOOKUP(C2,信息录入!B:L,5,0)</f>
        <v>1</v>
      </c>
    </row>
  </sheetData>
  <mergeCells count="3">
    <mergeCell ref="A1:E1"/>
    <mergeCell ref="A2:A3"/>
    <mergeCell ref="A4:A5"/>
  </mergeCells>
  <phoneticPr fontId="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2D2F4D9-9BCA-4997-9CD8-655C9403FA17}">
          <x14:formula1>
            <xm:f>信息录入!$B$3:$B$11</xm:f>
          </x14:formula1>
          <xm:sqref>C2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F8914-32E4-49FE-8841-794B7D6C3479}">
  <dimension ref="A1:B5"/>
  <sheetViews>
    <sheetView workbookViewId="0">
      <selection activeCell="B6" sqref="B6"/>
    </sheetView>
  </sheetViews>
  <sheetFormatPr defaultRowHeight="20.25" x14ac:dyDescent="0.3"/>
  <cols>
    <col min="1" max="1" width="16.125" style="5" customWidth="1"/>
    <col min="2" max="16384" width="9" style="5"/>
  </cols>
  <sheetData>
    <row r="1" spans="1:2" x14ac:dyDescent="0.3">
      <c r="A1" s="5" t="s">
        <v>3</v>
      </c>
      <c r="B1" s="5" t="s">
        <v>17</v>
      </c>
    </row>
    <row r="2" spans="1:2" x14ac:dyDescent="0.3">
      <c r="A2" s="5" t="s">
        <v>18</v>
      </c>
      <c r="B2" s="5" t="s">
        <v>23</v>
      </c>
    </row>
    <row r="3" spans="1:2" x14ac:dyDescent="0.3">
      <c r="A3" s="5" t="s">
        <v>20</v>
      </c>
      <c r="B3" s="5" t="s">
        <v>25</v>
      </c>
    </row>
    <row r="4" spans="1:2" x14ac:dyDescent="0.3">
      <c r="A4" s="5" t="s">
        <v>22</v>
      </c>
      <c r="B4" s="5" t="s">
        <v>26</v>
      </c>
    </row>
    <row r="5" spans="1:2" x14ac:dyDescent="0.3">
      <c r="B5" s="5" t="s">
        <v>28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信息录入</vt:lpstr>
      <vt:lpstr>信息查询</vt:lpstr>
      <vt:lpstr>参数设置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2020-01-17T02:50:32Z</dcterms:modified>
</cp:coreProperties>
</file>