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发票名称" sheetId="1" r:id="rId1"/>
    <sheet name="客户信息" sheetId="2" r:id="rId2"/>
  </sheets>
  <definedNames>
    <definedName name="客户名称">表1[客户名称]</definedName>
  </definedNames>
  <calcPr calcId="144525"/>
</workbook>
</file>

<file path=xl/sharedStrings.xml><?xml version="1.0" encoding="utf-8"?>
<sst xmlns="http://schemas.openxmlformats.org/spreadsheetml/2006/main" count="132" uniqueCount="68">
  <si>
    <t>发票明细登记表</t>
  </si>
  <si>
    <t>金额:人民币</t>
  </si>
  <si>
    <t>开票金额;</t>
  </si>
  <si>
    <t>增值锐专用发票金额</t>
  </si>
  <si>
    <t>电子发票金额</t>
  </si>
  <si>
    <t>普通发票金额:</t>
  </si>
  <si>
    <t>序号</t>
  </si>
  <si>
    <t>单位名称</t>
  </si>
  <si>
    <t>纳税人识别码</t>
  </si>
  <si>
    <t>发票代码</t>
  </si>
  <si>
    <t>发票号码</t>
  </si>
  <si>
    <t>开票日期</t>
  </si>
  <si>
    <t>收款人</t>
  </si>
  <si>
    <t>复核</t>
  </si>
  <si>
    <t>开票人</t>
  </si>
  <si>
    <t>不含锐金额</t>
  </si>
  <si>
    <t>税率</t>
  </si>
  <si>
    <t>税额</t>
  </si>
  <si>
    <t>开票金额</t>
  </si>
  <si>
    <t>发票类型</t>
  </si>
  <si>
    <t>备注</t>
  </si>
  <si>
    <t>客户7</t>
  </si>
  <si>
    <t>123456789111</t>
  </si>
  <si>
    <t>12345678</t>
  </si>
  <si>
    <t>小张</t>
  </si>
  <si>
    <t>晓丽</t>
  </si>
  <si>
    <t>张浩</t>
  </si>
  <si>
    <t>增值税专用发票</t>
  </si>
  <si>
    <t>客户1</t>
  </si>
  <si>
    <t>123456789112</t>
  </si>
  <si>
    <t>12345679</t>
  </si>
  <si>
    <t>电子发票</t>
  </si>
  <si>
    <t>客户2</t>
  </si>
  <si>
    <t>12345680</t>
  </si>
  <si>
    <t>普通发票</t>
  </si>
  <si>
    <t>客户3</t>
  </si>
  <si>
    <t>12345681</t>
  </si>
  <si>
    <t>客户4</t>
  </si>
  <si>
    <t>12345682</t>
  </si>
  <si>
    <t>客户5</t>
  </si>
  <si>
    <t>12345683</t>
  </si>
  <si>
    <t>12345684</t>
  </si>
  <si>
    <t>12345685</t>
  </si>
  <si>
    <t>12345686</t>
  </si>
  <si>
    <t>客户信息登记表</t>
  </si>
  <si>
    <t>客户名称</t>
  </si>
  <si>
    <t>常用地址</t>
  </si>
  <si>
    <t>联系人</t>
  </si>
  <si>
    <t>联系电话</t>
  </si>
  <si>
    <t>123456789123456789</t>
  </si>
  <si>
    <t>xxx市区</t>
  </si>
  <si>
    <t>小刘</t>
  </si>
  <si>
    <t>123456789451</t>
  </si>
  <si>
    <t>123456789123456790</t>
  </si>
  <si>
    <t>小宋</t>
  </si>
  <si>
    <t>123456789654</t>
  </si>
  <si>
    <t>123456789123456791</t>
  </si>
  <si>
    <t>小红</t>
  </si>
  <si>
    <t>123456789412</t>
  </si>
  <si>
    <t>123456789123456792</t>
  </si>
  <si>
    <t>小潘</t>
  </si>
  <si>
    <t>123456897456</t>
  </si>
  <si>
    <t>小花</t>
  </si>
  <si>
    <t>客户6</t>
  </si>
  <si>
    <t>小虎</t>
  </si>
  <si>
    <t>小一</t>
  </si>
  <si>
    <t>客户8</t>
  </si>
  <si>
    <t>小小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</si>
</sst>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20"/>
      <color theme="1"/>
      <name val="微软雅黑"/>
      <charset val="134"/>
    </font>
    <font>
      <sz val="10"/>
      <color theme="1"/>
      <name val="微软雅黑"/>
      <charset val="134"/>
    </font>
    <font>
      <b/>
      <sz val="10"/>
      <color theme="1"/>
      <name val="微软雅黑"/>
      <charset val="134"/>
    </font>
    <font>
      <sz val="10"/>
      <color rgb="FF0000FF"/>
      <name val="微软雅黑"/>
      <charset val="134"/>
    </font>
    <font>
      <b/>
      <sz val="22"/>
      <color theme="1"/>
      <name val="微软雅黑"/>
      <charset val="134"/>
    </font>
    <font>
      <b/>
      <sz val="10"/>
      <color rgb="FF0000FF"/>
      <name val="微软雅黑"/>
      <charset val="134"/>
    </font>
    <font>
      <b/>
      <sz val="10"/>
      <color theme="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4" fillId="20" borderId="5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7" borderId="3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6" borderId="1" applyNumberFormat="0" applyAlignment="0" applyProtection="0">
      <alignment vertical="center"/>
    </xf>
    <xf numFmtId="0" fontId="23" fillId="6" borderId="5" applyNumberFormat="0" applyAlignment="0" applyProtection="0">
      <alignment vertical="center"/>
    </xf>
    <xf numFmtId="0" fontId="20" fillId="16" borderId="4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43" fontId="4" fillId="0" borderId="0" xfId="0" applyNumberFormat="1" applyFont="1" applyAlignment="1">
      <alignment horizontal="center" vertical="center"/>
    </xf>
    <xf numFmtId="43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3" fontId="8" fillId="2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3" fontId="6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43" fontId="5" fillId="0" borderId="0" xfId="0" applyNumberFormat="1" applyFont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4" fillId="0" borderId="0" xfId="0" applyNumberFormat="1" applyFont="1" applyFill="1" applyAlignment="1">
      <alignment horizontal="center" vertical="center"/>
    </xf>
    <xf numFmtId="43" fontId="8" fillId="0" borderId="0" xfId="0" applyNumberFormat="1" applyFont="1" applyFill="1" applyAlignment="1">
      <alignment horizontal="center" vertical="center"/>
    </xf>
    <xf numFmtId="43" fontId="9" fillId="0" borderId="0" xfId="0" applyNumberFormat="1" applyFont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4">
    <dxf>
      <font>
        <name val="微软雅黑"/>
        <scheme val="none"/>
        <strike val="0"/>
        <u val="none"/>
        <sz val="10"/>
        <color theme="1"/>
      </font>
      <alignment horizontal="center" vertical="center"/>
    </dxf>
    <dxf>
      <font>
        <name val="微软雅黑"/>
        <scheme val="none"/>
        <strike val="0"/>
        <u val="none"/>
        <sz val="10"/>
        <color theme="1"/>
      </font>
      <alignment horizontal="center" vertical="center"/>
    </dxf>
    <dxf>
      <font>
        <name val="微软雅黑"/>
        <scheme val="none"/>
        <strike val="0"/>
        <u val="none"/>
        <sz val="10"/>
        <color rgb="FF0000FF"/>
      </font>
      <alignment horizontal="center" vertical="center"/>
    </dxf>
    <dxf>
      <font>
        <name val="微软雅黑"/>
        <scheme val="none"/>
        <strike val="0"/>
        <u val="none"/>
        <sz val="10"/>
        <color theme="1"/>
      </font>
      <numFmt numFmtId="49" formatCode="@"/>
      <alignment horizontal="center" vertical="center"/>
    </dxf>
    <dxf>
      <font>
        <name val="微软雅黑"/>
        <scheme val="none"/>
        <strike val="0"/>
        <u val="none"/>
        <sz val="10"/>
        <color theme="1"/>
      </font>
      <alignment horizontal="center" vertical="center"/>
    </dxf>
    <dxf>
      <font>
        <name val="微软雅黑"/>
        <scheme val="none"/>
        <strike val="0"/>
        <u val="none"/>
        <sz val="10"/>
        <color theme="1"/>
      </font>
      <alignment horizontal="center" vertical="center"/>
    </dxf>
    <dxf>
      <font>
        <name val="微软雅黑"/>
        <scheme val="none"/>
        <strike val="0"/>
        <u val="none"/>
        <sz val="10"/>
        <color theme="1"/>
      </font>
      <alignment horizontal="center" vertical="center"/>
    </dxf>
    <dxf>
      <font>
        <name val="微软雅黑"/>
        <scheme val="none"/>
        <strike val="0"/>
        <u val="none"/>
        <sz val="10"/>
        <color theme="1"/>
      </font>
      <alignment horizontal="center" vertical="center"/>
    </dxf>
    <dxf>
      <font>
        <name val="微软雅黑"/>
        <scheme val="none"/>
        <strike val="0"/>
        <u val="none"/>
        <sz val="10"/>
        <color theme="1"/>
      </font>
      <alignment horizontal="center" vertical="center"/>
    </dxf>
    <dxf>
      <font>
        <name val="微软雅黑"/>
        <scheme val="none"/>
        <strike val="0"/>
        <u val="none"/>
        <sz val="10"/>
        <color theme="1"/>
      </font>
      <numFmt numFmtId="43" formatCode="_ * #,##0.00_ ;_ * \-#,##0.00_ ;_ * &quot;-&quot;??_ ;_ @_ "/>
      <alignment horizontal="center" vertical="center"/>
    </dxf>
    <dxf>
      <font>
        <name val="微软雅黑"/>
        <scheme val="none"/>
        <strike val="0"/>
        <u val="none"/>
        <sz val="10"/>
        <color theme="1"/>
      </font>
      <alignment horizontal="center" vertical="center"/>
    </dxf>
    <dxf>
      <font>
        <name val="微软雅黑"/>
        <scheme val="none"/>
        <strike val="0"/>
        <u val="none"/>
        <sz val="10"/>
        <color rgb="FF0000FF"/>
      </font>
      <numFmt numFmtId="43" formatCode="_ * #,##0.00_ ;_ * \-#,##0.00_ ;_ * &quot;-&quot;??_ ;_ @_ "/>
      <alignment horizontal="center" vertical="center"/>
    </dxf>
    <dxf>
      <font>
        <name val="微软雅黑"/>
        <scheme val="none"/>
        <strike val="0"/>
        <u val="none"/>
        <sz val="10"/>
        <color rgb="FF0000FF"/>
      </font>
      <numFmt numFmtId="43" formatCode="_ * #,##0.00_ ;_ * \-#,##0.00_ ;_ * &quot;-&quot;??_ ;_ @_ "/>
      <alignment horizontal="center" vertical="center"/>
    </dxf>
    <dxf>
      <font>
        <name val="微软雅黑"/>
        <scheme val="none"/>
        <strike val="0"/>
        <u val="none"/>
        <sz val="10"/>
        <color theme="1"/>
      </font>
      <alignment horizontal="center" vertical="center"/>
    </dxf>
    <dxf>
      <font>
        <name val="微软雅黑"/>
        <scheme val="none"/>
        <strike val="0"/>
        <u val="none"/>
        <sz val="10"/>
        <color theme="1"/>
      </font>
      <alignment horizontal="center" vertical="center"/>
    </dxf>
    <dxf>
      <font>
        <name val="微软雅黑"/>
        <scheme val="none"/>
        <strike val="0"/>
        <u val="none"/>
        <sz val="10"/>
        <color theme="1"/>
      </font>
      <alignment horizontal="center" vertical="center"/>
    </dxf>
    <dxf>
      <font>
        <name val="微软雅黑"/>
        <scheme val="none"/>
        <strike val="0"/>
        <u val="none"/>
        <sz val="10"/>
        <color theme="1"/>
      </font>
      <alignment horizontal="center" vertical="center"/>
    </dxf>
    <dxf>
      <font>
        <name val="微软雅黑"/>
        <scheme val="none"/>
        <strike val="0"/>
        <u val="none"/>
        <sz val="10"/>
        <color theme="1"/>
      </font>
      <numFmt numFmtId="49" formatCode="@"/>
      <alignment horizontal="center" vertical="center"/>
    </dxf>
    <dxf>
      <font>
        <name val="微软雅黑"/>
        <scheme val="none"/>
        <strike val="0"/>
        <u val="none"/>
        <sz val="10"/>
        <color theme="1"/>
      </font>
      <alignment horizontal="center" vertical="center"/>
    </dxf>
    <dxf>
      <font>
        <name val="微软雅黑"/>
        <scheme val="none"/>
        <strike val="0"/>
        <u val="none"/>
        <sz val="10"/>
        <color theme="1"/>
      </font>
      <alignment horizontal="center" vertical="center"/>
    </dxf>
    <dxf>
      <font>
        <name val="微软雅黑"/>
        <scheme val="none"/>
        <strike val="0"/>
        <u val="none"/>
        <sz val="10"/>
        <color theme="1"/>
      </font>
      <numFmt numFmtId="49" formatCode="@"/>
      <alignment horizontal="center" vertical="center"/>
    </dxf>
    <dxf>
      <font>
        <name val="微软雅黑"/>
        <scheme val="none"/>
        <strike val="0"/>
        <u val="none"/>
        <sz val="10"/>
        <color theme="1"/>
      </font>
      <alignment horizontal="center" vertical="center"/>
    </dxf>
    <dxf>
      <font>
        <color theme="0"/>
      </font>
      <fill>
        <patternFill patternType="solid">
          <bgColor rgb="FF009999"/>
        </patternFill>
      </fill>
    </dxf>
    <dxf>
      <border>
        <left style="thin">
          <color theme="2" tint="-0.249946592608417"/>
        </left>
        <right style="thin">
          <color theme="2" tint="-0.249946592608417"/>
        </right>
        <top style="thin">
          <color theme="2" tint="-0.249946592608417"/>
        </top>
        <bottom style="thin">
          <color theme="2" tint="-0.249946592608417"/>
        </bottom>
        <vertical style="thin">
          <color theme="2" tint="-0.249946592608417"/>
        </vertical>
        <horizontal style="thin">
          <color theme="2" tint="-0.249946592608417"/>
        </horizontal>
      </border>
    </dxf>
  </dxfs>
  <tableStyles count="1" defaultTableStyle="TableStyleMedium2" defaultPivotStyle="PivotStyleLight16">
    <tableStyle name="表样式 1" pivot="0" count="2">
      <tableStyleElement type="wholeTable" dxfId="23"/>
      <tableStyleElement type="headerRow" dxfId="22"/>
    </tableStyle>
  </tableStyles>
  <colors>
    <mruColors>
      <color rgb="000000FF"/>
      <color rgb="00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2" name="表2" displayName="表2" ref="A5:O23" totalsRowShown="0">
  <autoFilter ref="A5:O23"/>
  <tableColumns count="15">
    <tableColumn id="1" name="序号" dataDxfId="0"/>
    <tableColumn id="2" name="单位名称" dataDxfId="1"/>
    <tableColumn id="3" name="纳税人识别码" dataDxfId="2"/>
    <tableColumn id="4" name="发票代码" dataDxfId="3"/>
    <tableColumn id="5" name="发票号码" dataDxfId="4"/>
    <tableColumn id="6" name="开票日期" dataDxfId="5"/>
    <tableColumn id="7" name="收款人" dataDxfId="6"/>
    <tableColumn id="8" name="复核" dataDxfId="7"/>
    <tableColumn id="9" name="开票人" dataDxfId="8"/>
    <tableColumn id="10" name="不含锐金额" dataDxfId="9"/>
    <tableColumn id="11" name="税率" dataDxfId="10"/>
    <tableColumn id="12" name="税额" dataDxfId="11"/>
    <tableColumn id="13" name="开票金额" dataDxfId="12"/>
    <tableColumn id="14" name="发票类型" dataDxfId="13"/>
    <tableColumn id="15" name="备注" dataDxfId="14"/>
  </tableColumns>
  <tableStyleInfo name="表样式 1" showFirstColumn="0" showLastColumn="0" showRowStripes="1" showColumnStripes="0"/>
</table>
</file>

<file path=xl/tables/table2.xml><?xml version="1.0" encoding="utf-8"?>
<table xmlns="http://schemas.openxmlformats.org/spreadsheetml/2006/main" id="1" name="表1" displayName="表1" ref="A2:G10" totalsRowShown="0">
  <autoFilter ref="A2:G10"/>
  <tableColumns count="7">
    <tableColumn id="1" name="序号" dataDxfId="15"/>
    <tableColumn id="2" name="客户名称" dataDxfId="16"/>
    <tableColumn id="3" name="纳税人识别码" dataDxfId="17"/>
    <tableColumn id="4" name="常用地址" dataDxfId="18"/>
    <tableColumn id="5" name="联系人" dataDxfId="19"/>
    <tableColumn id="6" name="联系电话" dataDxfId="20"/>
    <tableColumn id="7" name="备注" dataDxfId="21"/>
  </tableColumns>
  <tableStyleInfo name="表样式 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"/>
  <sheetViews>
    <sheetView showGridLines="0" tabSelected="1" workbookViewId="0">
      <selection activeCell="F28" sqref="F28"/>
    </sheetView>
  </sheetViews>
  <sheetFormatPr defaultColWidth="9" defaultRowHeight="14.5"/>
  <cols>
    <col min="1" max="1" width="4.75" style="6" customWidth="1"/>
    <col min="2" max="2" width="9.25" style="6" customWidth="1"/>
    <col min="3" max="3" width="21.75" style="10" customWidth="1"/>
    <col min="4" max="4" width="18.25" style="7" customWidth="1"/>
    <col min="5" max="6" width="10.25" style="6" customWidth="1"/>
    <col min="7" max="8" width="11.375" style="6" customWidth="1"/>
    <col min="9" max="9" width="9" style="6"/>
    <col min="10" max="10" width="9.375" style="11" customWidth="1"/>
    <col min="11" max="11" width="11" style="6" customWidth="1"/>
    <col min="12" max="12" width="11.25" style="12" customWidth="1"/>
    <col min="13" max="13" width="12" style="12" customWidth="1"/>
    <col min="14" max="14" width="13.125" style="6" customWidth="1"/>
    <col min="15" max="15" width="7.875" style="6" customWidth="1"/>
    <col min="16" max="16384" width="9" style="6"/>
  </cols>
  <sheetData>
    <row r="1" ht="30.5" spans="1:1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3:13">
      <c r="M2" s="21" t="s">
        <v>1</v>
      </c>
    </row>
    <row r="3" ht="22.5" customHeight="1" spans="2:13">
      <c r="B3" s="9" t="s">
        <v>2</v>
      </c>
      <c r="C3" s="14">
        <f>SUM(表2[开票金额])</f>
        <v>41760</v>
      </c>
      <c r="D3" s="15" t="s">
        <v>3</v>
      </c>
      <c r="E3" s="14">
        <f>SUMIFS(表2[[#All],[开票金额]],表2[[#All],[发票类型]],"增值税专用发票")</f>
        <v>12760</v>
      </c>
      <c r="G3" s="9" t="s">
        <v>4</v>
      </c>
      <c r="H3" s="14">
        <f>SUMIFS(表2[[#All],[开票金额]],表2[[#All],[发票类型]],"电子发票")</f>
        <v>16820</v>
      </c>
      <c r="J3" s="9" t="s">
        <v>5</v>
      </c>
      <c r="K3" s="9"/>
      <c r="L3" s="14">
        <f>SUMIFS(表2[[#All],[开票金额]],表2[[#All],[发票类型]],"普通发票")</f>
        <v>12180</v>
      </c>
      <c r="M3" s="22"/>
    </row>
    <row r="4" s="8" customFormat="1" ht="11.25" customHeight="1" spans="2:13">
      <c r="B4" s="16"/>
      <c r="C4" s="17"/>
      <c r="D4" s="18"/>
      <c r="J4" s="23"/>
      <c r="M4" s="24"/>
    </row>
    <row r="5" s="9" customFormat="1" ht="24.75" customHeight="1" spans="1:15">
      <c r="A5" s="9" t="s">
        <v>6</v>
      </c>
      <c r="B5" s="9" t="s">
        <v>7</v>
      </c>
      <c r="C5" s="19" t="s">
        <v>8</v>
      </c>
      <c r="D5" s="15" t="s">
        <v>9</v>
      </c>
      <c r="E5" s="9" t="s">
        <v>10</v>
      </c>
      <c r="F5" s="9" t="s">
        <v>11</v>
      </c>
      <c r="G5" s="9" t="s">
        <v>12</v>
      </c>
      <c r="H5" s="9" t="s">
        <v>13</v>
      </c>
      <c r="I5" s="9" t="s">
        <v>14</v>
      </c>
      <c r="J5" s="21" t="s">
        <v>15</v>
      </c>
      <c r="K5" s="9" t="s">
        <v>16</v>
      </c>
      <c r="L5" s="25" t="s">
        <v>17</v>
      </c>
      <c r="M5" s="25" t="s">
        <v>18</v>
      </c>
      <c r="N5" s="9" t="s">
        <v>19</v>
      </c>
      <c r="O5" s="9" t="s">
        <v>20</v>
      </c>
    </row>
    <row r="6" spans="1:14">
      <c r="A6" s="6">
        <v>1</v>
      </c>
      <c r="B6" s="6" t="s">
        <v>21</v>
      </c>
      <c r="C6" s="10" t="str">
        <f>IFERROR(VLOOKUP(表2[[#This Row],[单位名称]],表1[[#All],[客户名称]:[备注]],2,FALSE),"")</f>
        <v>123456789123456789</v>
      </c>
      <c r="D6" s="7" t="s">
        <v>22</v>
      </c>
      <c r="E6" s="7" t="s">
        <v>23</v>
      </c>
      <c r="F6" s="20"/>
      <c r="G6" s="6" t="s">
        <v>24</v>
      </c>
      <c r="H6" s="6" t="s">
        <v>25</v>
      </c>
      <c r="I6" s="6" t="s">
        <v>26</v>
      </c>
      <c r="J6" s="11">
        <v>2000</v>
      </c>
      <c r="K6" s="26">
        <v>0.16</v>
      </c>
      <c r="L6" s="12">
        <f>IF(表2[[#This Row],[不含锐金额]]="","",表2[[#This Row],[不含锐金额]]*表2[[#This Row],[税率]])</f>
        <v>320</v>
      </c>
      <c r="M6" s="12">
        <f>IFERROR(表2[[#This Row],[税额]]+表2[[#This Row],[不含锐金额]],"")</f>
        <v>2320</v>
      </c>
      <c r="N6" s="6" t="s">
        <v>27</v>
      </c>
    </row>
    <row r="7" spans="1:14">
      <c r="A7" s="6">
        <v>2</v>
      </c>
      <c r="B7" s="6" t="s">
        <v>28</v>
      </c>
      <c r="C7" s="10" t="str">
        <f>IFERROR(VLOOKUP(表2[[#This Row],[单位名称]],表1[[#All],[客户名称]:[备注]],2,FALSE),"")</f>
        <v>123456789123456789</v>
      </c>
      <c r="D7" s="7" t="s">
        <v>29</v>
      </c>
      <c r="E7" s="7" t="s">
        <v>30</v>
      </c>
      <c r="F7" s="20"/>
      <c r="G7" s="6" t="s">
        <v>24</v>
      </c>
      <c r="H7" s="6" t="s">
        <v>25</v>
      </c>
      <c r="I7" s="6" t="s">
        <v>26</v>
      </c>
      <c r="J7" s="11">
        <v>5000</v>
      </c>
      <c r="K7" s="26">
        <v>0.16</v>
      </c>
      <c r="L7" s="12">
        <f>IF(表2[[#This Row],[不含锐金额]]="","",表2[[#This Row],[不含锐金额]]*表2[[#This Row],[税率]])</f>
        <v>800</v>
      </c>
      <c r="M7" s="12">
        <f>IFERROR(表2[[#This Row],[税额]]+表2[[#This Row],[不含锐金额]],"")</f>
        <v>5800</v>
      </c>
      <c r="N7" s="6" t="s">
        <v>31</v>
      </c>
    </row>
    <row r="8" spans="1:14">
      <c r="A8" s="6">
        <v>3</v>
      </c>
      <c r="B8" s="6" t="s">
        <v>32</v>
      </c>
      <c r="C8" s="10" t="str">
        <f>IFERROR(VLOOKUP(表2[[#This Row],[单位名称]],表1[[#All],[客户名称]:[备注]],2,FALSE),"")</f>
        <v>123456789123456790</v>
      </c>
      <c r="D8" s="7" t="s">
        <v>22</v>
      </c>
      <c r="E8" s="7" t="s">
        <v>33</v>
      </c>
      <c r="F8" s="20"/>
      <c r="G8" s="6" t="s">
        <v>24</v>
      </c>
      <c r="H8" s="6" t="s">
        <v>25</v>
      </c>
      <c r="I8" s="6" t="s">
        <v>26</v>
      </c>
      <c r="J8" s="11">
        <v>4000</v>
      </c>
      <c r="K8" s="26">
        <v>0.16</v>
      </c>
      <c r="L8" s="12">
        <f>IF(表2[[#This Row],[不含锐金额]]="","",表2[[#This Row],[不含锐金额]]*表2[[#This Row],[税率]])</f>
        <v>640</v>
      </c>
      <c r="M8" s="12">
        <f>IFERROR(表2[[#This Row],[税额]]+表2[[#This Row],[不含锐金额]],"")</f>
        <v>4640</v>
      </c>
      <c r="N8" s="6" t="s">
        <v>34</v>
      </c>
    </row>
    <row r="9" spans="1:14">
      <c r="A9" s="6">
        <v>4</v>
      </c>
      <c r="B9" s="6" t="s">
        <v>35</v>
      </c>
      <c r="C9" s="10" t="str">
        <f>IFERROR(VLOOKUP(表2[[#This Row],[单位名称]],表1[[#All],[客户名称]:[备注]],2,FALSE),"")</f>
        <v>123456789123456791</v>
      </c>
      <c r="D9" s="7" t="s">
        <v>29</v>
      </c>
      <c r="E9" s="7" t="s">
        <v>36</v>
      </c>
      <c r="F9" s="20"/>
      <c r="G9" s="6" t="s">
        <v>24</v>
      </c>
      <c r="H9" s="6" t="s">
        <v>25</v>
      </c>
      <c r="I9" s="6" t="s">
        <v>26</v>
      </c>
      <c r="J9" s="11">
        <v>6000</v>
      </c>
      <c r="K9" s="26">
        <v>0.16</v>
      </c>
      <c r="L9" s="12">
        <f>IF(表2[[#This Row],[不含锐金额]]="","",表2[[#This Row],[不含锐金额]]*表2[[#This Row],[税率]])</f>
        <v>960</v>
      </c>
      <c r="M9" s="12">
        <f>IFERROR(表2[[#This Row],[税额]]+表2[[#This Row],[不含锐金额]],"")</f>
        <v>6960</v>
      </c>
      <c r="N9" s="6" t="s">
        <v>27</v>
      </c>
    </row>
    <row r="10" spans="1:14">
      <c r="A10" s="6">
        <v>5</v>
      </c>
      <c r="B10" s="6" t="s">
        <v>37</v>
      </c>
      <c r="C10" s="10" t="str">
        <f>IFERROR(VLOOKUP(表2[[#This Row],[单位名称]],表1[[#All],[客户名称]:[备注]],2,FALSE),"")</f>
        <v>123456789123456792</v>
      </c>
      <c r="D10" s="7" t="s">
        <v>22</v>
      </c>
      <c r="E10" s="7" t="s">
        <v>38</v>
      </c>
      <c r="F10" s="20"/>
      <c r="G10" s="6" t="s">
        <v>24</v>
      </c>
      <c r="H10" s="6" t="s">
        <v>25</v>
      </c>
      <c r="I10" s="6" t="s">
        <v>26</v>
      </c>
      <c r="J10" s="11">
        <v>5000</v>
      </c>
      <c r="K10" s="26">
        <v>0.16</v>
      </c>
      <c r="L10" s="12">
        <f>IF(表2[[#This Row],[不含锐金额]]="","",表2[[#This Row],[不含锐金额]]*表2[[#This Row],[税率]])</f>
        <v>800</v>
      </c>
      <c r="M10" s="12">
        <f>IFERROR(表2[[#This Row],[税额]]+表2[[#This Row],[不含锐金额]],"")</f>
        <v>5800</v>
      </c>
      <c r="N10" s="6" t="s">
        <v>31</v>
      </c>
    </row>
    <row r="11" spans="1:14">
      <c r="A11" s="6">
        <v>6</v>
      </c>
      <c r="B11" s="6" t="s">
        <v>39</v>
      </c>
      <c r="C11" s="10" t="str">
        <f>IFERROR(VLOOKUP(表2[[#This Row],[单位名称]],表1[[#All],[客户名称]:[备注]],2,FALSE),"")</f>
        <v>123456789123456790</v>
      </c>
      <c r="D11" s="7" t="s">
        <v>29</v>
      </c>
      <c r="E11" s="7" t="s">
        <v>40</v>
      </c>
      <c r="F11" s="20"/>
      <c r="G11" s="6" t="s">
        <v>24</v>
      </c>
      <c r="H11" s="6" t="s">
        <v>25</v>
      </c>
      <c r="I11" s="6" t="s">
        <v>26</v>
      </c>
      <c r="J11" s="11">
        <v>2000</v>
      </c>
      <c r="K11" s="26">
        <v>0.16</v>
      </c>
      <c r="L11" s="12">
        <f>IF(表2[[#This Row],[不含锐金额]]="","",表2[[#This Row],[不含锐金额]]*表2[[#This Row],[税率]])</f>
        <v>320</v>
      </c>
      <c r="M11" s="12">
        <f>IFERROR(表2[[#This Row],[税额]]+表2[[#This Row],[不含锐金额]],"")</f>
        <v>2320</v>
      </c>
      <c r="N11" s="6" t="s">
        <v>34</v>
      </c>
    </row>
    <row r="12" spans="1:14">
      <c r="A12" s="6">
        <v>7</v>
      </c>
      <c r="B12" s="6" t="s">
        <v>32</v>
      </c>
      <c r="C12" s="10" t="str">
        <f>IFERROR(VLOOKUP(表2[[#This Row],[单位名称]],表1[[#All],[客户名称]:[备注]],2,FALSE),"")</f>
        <v>123456789123456790</v>
      </c>
      <c r="D12" s="7" t="s">
        <v>22</v>
      </c>
      <c r="E12" s="7" t="s">
        <v>41</v>
      </c>
      <c r="F12" s="20"/>
      <c r="G12" s="6" t="s">
        <v>24</v>
      </c>
      <c r="H12" s="6" t="s">
        <v>25</v>
      </c>
      <c r="I12" s="6" t="s">
        <v>26</v>
      </c>
      <c r="J12" s="11">
        <v>3000</v>
      </c>
      <c r="K12" s="26">
        <v>0.16</v>
      </c>
      <c r="L12" s="12">
        <f>IF(表2[[#This Row],[不含锐金额]]="","",表2[[#This Row],[不含锐金额]]*表2[[#This Row],[税率]])</f>
        <v>480</v>
      </c>
      <c r="M12" s="12">
        <f>IFERROR(表2[[#This Row],[税额]]+表2[[#This Row],[不含锐金额]],"")</f>
        <v>3480</v>
      </c>
      <c r="N12" s="6" t="s">
        <v>27</v>
      </c>
    </row>
    <row r="13" spans="1:14">
      <c r="A13" s="6">
        <v>8</v>
      </c>
      <c r="B13" s="6" t="s">
        <v>32</v>
      </c>
      <c r="C13" s="10" t="str">
        <f>IFERROR(VLOOKUP(表2[[#This Row],[单位名称]],表1[[#All],[客户名称]:[备注]],2,FALSE),"")</f>
        <v>123456789123456790</v>
      </c>
      <c r="D13" s="7" t="s">
        <v>29</v>
      </c>
      <c r="E13" s="7" t="s">
        <v>42</v>
      </c>
      <c r="F13" s="20"/>
      <c r="G13" s="6" t="s">
        <v>24</v>
      </c>
      <c r="H13" s="6" t="s">
        <v>25</v>
      </c>
      <c r="I13" s="6" t="s">
        <v>26</v>
      </c>
      <c r="J13" s="11">
        <v>4500</v>
      </c>
      <c r="K13" s="26">
        <v>0.16</v>
      </c>
      <c r="L13" s="12">
        <f>IF(表2[[#This Row],[不含锐金额]]="","",表2[[#This Row],[不含锐金额]]*表2[[#This Row],[税率]])</f>
        <v>720</v>
      </c>
      <c r="M13" s="12">
        <f>IFERROR(表2[[#This Row],[税额]]+表2[[#This Row],[不含锐金额]],"")</f>
        <v>5220</v>
      </c>
      <c r="N13" s="6" t="s">
        <v>31</v>
      </c>
    </row>
    <row r="14" spans="1:14">
      <c r="A14" s="6">
        <v>9</v>
      </c>
      <c r="B14" s="6" t="s">
        <v>35</v>
      </c>
      <c r="C14" s="10" t="str">
        <f>IFERROR(VLOOKUP(表2[[#This Row],[单位名称]],表1[[#All],[客户名称]:[备注]],2,FALSE),"")</f>
        <v>123456789123456791</v>
      </c>
      <c r="D14" s="7" t="s">
        <v>22</v>
      </c>
      <c r="E14" s="7" t="s">
        <v>43</v>
      </c>
      <c r="F14" s="20"/>
      <c r="G14" s="6" t="s">
        <v>24</v>
      </c>
      <c r="H14" s="6" t="s">
        <v>25</v>
      </c>
      <c r="I14" s="6" t="s">
        <v>26</v>
      </c>
      <c r="J14" s="11">
        <v>4500</v>
      </c>
      <c r="K14" s="26">
        <v>0.16</v>
      </c>
      <c r="L14" s="12">
        <f>IF(表2[[#This Row],[不含锐金额]]="","",表2[[#This Row],[不含锐金额]]*表2[[#This Row],[税率]])</f>
        <v>720</v>
      </c>
      <c r="M14" s="12">
        <f>IFERROR(表2[[#This Row],[税额]]+表2[[#This Row],[不含锐金额]],"")</f>
        <v>5220</v>
      </c>
      <c r="N14" s="6" t="s">
        <v>34</v>
      </c>
    </row>
    <row r="15" spans="1:13">
      <c r="A15" s="6">
        <v>10</v>
      </c>
      <c r="C15" s="10" t="str">
        <f>IFERROR(VLOOKUP(表2[[#This Row],[单位名称]],表1[[#All],[客户名称]:[备注]],2,FALSE),"")</f>
        <v/>
      </c>
      <c r="L15" s="12" t="str">
        <f>IF(表2[[#This Row],[不含锐金额]]="","",表2[[#This Row],[不含锐金额]]*表2[[#This Row],[税率]])</f>
        <v/>
      </c>
      <c r="M15" s="12" t="str">
        <f>IFERROR(表2[[#This Row],[税额]]+表2[[#This Row],[不含锐金额]],"")</f>
        <v/>
      </c>
    </row>
    <row r="16" spans="1:13">
      <c r="A16" s="6">
        <v>11</v>
      </c>
      <c r="C16" s="10" t="str">
        <f>IFERROR(VLOOKUP(表2[[#This Row],[单位名称]],表1[[#All],[客户名称]:[备注]],2,FALSE),"")</f>
        <v/>
      </c>
      <c r="L16" s="12" t="str">
        <f>IF(表2[[#This Row],[不含锐金额]]="","",表2[[#This Row],[不含锐金额]]*表2[[#This Row],[税率]])</f>
        <v/>
      </c>
      <c r="M16" s="12" t="str">
        <f>IFERROR(表2[[#This Row],[税额]]+表2[[#This Row],[不含锐金额]],"")</f>
        <v/>
      </c>
    </row>
    <row r="17" spans="1:13">
      <c r="A17" s="6">
        <v>12</v>
      </c>
      <c r="C17" s="10" t="str">
        <f>IFERROR(VLOOKUP(表2[[#This Row],[单位名称]],表1[[#All],[客户名称]:[备注]],2,FALSE),"")</f>
        <v/>
      </c>
      <c r="L17" s="12" t="str">
        <f>IF(表2[[#This Row],[不含锐金额]]="","",表2[[#This Row],[不含锐金额]]*表2[[#This Row],[税率]])</f>
        <v/>
      </c>
      <c r="M17" s="12" t="str">
        <f>IFERROR(表2[[#This Row],[税额]]+表2[[#This Row],[不含锐金额]],"")</f>
        <v/>
      </c>
    </row>
    <row r="18" spans="1:13">
      <c r="A18" s="6">
        <v>13</v>
      </c>
      <c r="C18" s="10" t="str">
        <f>IFERROR(VLOOKUP(表2[[#This Row],[单位名称]],表1[[#All],[客户名称]:[备注]],2,FALSE),"")</f>
        <v/>
      </c>
      <c r="L18" s="12" t="str">
        <f>IF(表2[[#This Row],[不含锐金额]]="","",表2[[#This Row],[不含锐金额]]*表2[[#This Row],[税率]])</f>
        <v/>
      </c>
      <c r="M18" s="12" t="str">
        <f>IFERROR(表2[[#This Row],[税额]]+表2[[#This Row],[不含锐金额]],"")</f>
        <v/>
      </c>
    </row>
    <row r="19" spans="1:13">
      <c r="A19" s="6">
        <v>14</v>
      </c>
      <c r="C19" s="10" t="str">
        <f>IFERROR(VLOOKUP(表2[[#This Row],[单位名称]],表1[[#All],[客户名称]:[备注]],2,FALSE),"")</f>
        <v/>
      </c>
      <c r="L19" s="12" t="str">
        <f>IF(表2[[#This Row],[不含锐金额]]="","",表2[[#This Row],[不含锐金额]]*表2[[#This Row],[税率]])</f>
        <v/>
      </c>
      <c r="M19" s="12" t="str">
        <f>IFERROR(表2[[#This Row],[税额]]+表2[[#This Row],[不含锐金额]],"")</f>
        <v/>
      </c>
    </row>
    <row r="20" spans="1:13">
      <c r="A20" s="6">
        <v>15</v>
      </c>
      <c r="C20" s="10" t="str">
        <f>IFERROR(VLOOKUP(表2[[#This Row],[单位名称]],表1[[#All],[客户名称]:[备注]],2,FALSE),"")</f>
        <v/>
      </c>
      <c r="L20" s="12" t="str">
        <f>IF(表2[[#This Row],[不含锐金额]]="","",表2[[#This Row],[不含锐金额]]*表2[[#This Row],[税率]])</f>
        <v/>
      </c>
      <c r="M20" s="12" t="str">
        <f>IFERROR(表2[[#This Row],[税额]]+表2[[#This Row],[不含锐金额]],"")</f>
        <v/>
      </c>
    </row>
    <row r="21" spans="1:13">
      <c r="A21" s="6">
        <v>16</v>
      </c>
      <c r="C21" s="10" t="str">
        <f>IFERROR(VLOOKUP(表2[[#This Row],[单位名称]],表1[[#All],[客户名称]:[备注]],2,FALSE),"")</f>
        <v/>
      </c>
      <c r="L21" s="12" t="str">
        <f>IF(表2[[#This Row],[不含锐金额]]="","",表2[[#This Row],[不含锐金额]]*表2[[#This Row],[税率]])</f>
        <v/>
      </c>
      <c r="M21" s="12" t="str">
        <f>IFERROR(表2[[#This Row],[税额]]+表2[[#This Row],[不含锐金额]],"")</f>
        <v/>
      </c>
    </row>
    <row r="22" spans="1:13">
      <c r="A22" s="6">
        <v>17</v>
      </c>
      <c r="C22" s="10" t="str">
        <f>IFERROR(VLOOKUP(表2[[#This Row],[单位名称]],表1[[#All],[客户名称]:[备注]],2,FALSE),"")</f>
        <v/>
      </c>
      <c r="L22" s="12" t="str">
        <f>IF(表2[[#This Row],[不含锐金额]]="","",表2[[#This Row],[不含锐金额]]*表2[[#This Row],[税率]])</f>
        <v/>
      </c>
      <c r="M22" s="12" t="str">
        <f>IFERROR(表2[[#This Row],[税额]]+表2[[#This Row],[不含锐金额]],"")</f>
        <v/>
      </c>
    </row>
    <row r="23" spans="1:13">
      <c r="A23" s="6">
        <v>18</v>
      </c>
      <c r="C23" s="10" t="str">
        <f>IFERROR(VLOOKUP(表2[[#This Row],[单位名称]],表1[[#All],[客户名称]:[备注]],2,FALSE),"")</f>
        <v/>
      </c>
      <c r="L23" s="12" t="str">
        <f>IF(表2[[#This Row],[不含锐金额]]="","",表2[[#This Row],[不含锐金额]]*表2[[#This Row],[税率]])</f>
        <v/>
      </c>
      <c r="M23" s="12" t="str">
        <f>IFERROR(表2[[#This Row],[税额]]+表2[[#This Row],[不含锐金额]],"")</f>
        <v/>
      </c>
    </row>
  </sheetData>
  <mergeCells count="2">
    <mergeCell ref="A1:O1"/>
    <mergeCell ref="J3:K3"/>
  </mergeCells>
  <dataValidations count="2">
    <dataValidation type="list" allowBlank="1" showInputMessage="1" showErrorMessage="1" sqref="B6:B23">
      <formula1>客户名称</formula1>
    </dataValidation>
    <dataValidation type="list" allowBlank="1" showInputMessage="1" showErrorMessage="1" sqref="N6:N14">
      <formula1>"增值税专用发票,电子发票,普通发票"</formula1>
    </dataValidation>
  </dataValidations>
  <pageMargins left="0.7" right="0.7" top="0.75" bottom="0.75" header="0.3" footer="0.3"/>
  <pageSetup paperSize="9" orientation="portrait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showGridLines="0" workbookViewId="0">
      <selection activeCell="C19" sqref="C19"/>
    </sheetView>
  </sheetViews>
  <sheetFormatPr defaultColWidth="9" defaultRowHeight="16.5" outlineLevelCol="6"/>
  <cols>
    <col min="1" max="1" width="9" style="2"/>
    <col min="2" max="2" width="10.25" style="2" customWidth="1"/>
    <col min="3" max="3" width="20.625" style="2" customWidth="1"/>
    <col min="4" max="4" width="23.375" style="2" customWidth="1"/>
    <col min="5" max="5" width="9" style="2"/>
    <col min="6" max="6" width="19.75" style="3" customWidth="1"/>
    <col min="7" max="16384" width="9" style="2"/>
  </cols>
  <sheetData>
    <row r="1" ht="27.5" spans="1:7">
      <c r="A1" s="4" t="s">
        <v>44</v>
      </c>
      <c r="B1" s="4"/>
      <c r="C1" s="4"/>
      <c r="D1" s="4"/>
      <c r="E1" s="4"/>
      <c r="F1" s="4"/>
      <c r="G1" s="4"/>
    </row>
    <row r="2" s="1" customFormat="1" spans="1:7">
      <c r="A2" s="1" t="s">
        <v>6</v>
      </c>
      <c r="B2" s="1" t="s">
        <v>45</v>
      </c>
      <c r="C2" s="5" t="s">
        <v>8</v>
      </c>
      <c r="D2" s="1" t="s">
        <v>46</v>
      </c>
      <c r="E2" s="1" t="s">
        <v>47</v>
      </c>
      <c r="F2" s="5" t="s">
        <v>48</v>
      </c>
      <c r="G2" s="1" t="s">
        <v>20</v>
      </c>
    </row>
    <row r="3" ht="14.5" spans="1:7">
      <c r="A3" s="6">
        <v>1</v>
      </c>
      <c r="B3" s="6" t="s">
        <v>28</v>
      </c>
      <c r="C3" s="7" t="s">
        <v>49</v>
      </c>
      <c r="D3" s="6" t="s">
        <v>50</v>
      </c>
      <c r="E3" s="6" t="s">
        <v>51</v>
      </c>
      <c r="F3" s="7" t="s">
        <v>52</v>
      </c>
      <c r="G3" s="6"/>
    </row>
    <row r="4" ht="14.5" spans="1:7">
      <c r="A4" s="6">
        <v>2</v>
      </c>
      <c r="B4" s="6" t="s">
        <v>32</v>
      </c>
      <c r="C4" s="7" t="s">
        <v>53</v>
      </c>
      <c r="D4" s="6" t="s">
        <v>50</v>
      </c>
      <c r="E4" s="6" t="s">
        <v>54</v>
      </c>
      <c r="F4" s="7" t="s">
        <v>55</v>
      </c>
      <c r="G4" s="6"/>
    </row>
    <row r="5" ht="14.5" spans="1:7">
      <c r="A5" s="6">
        <v>3</v>
      </c>
      <c r="B5" s="6" t="s">
        <v>35</v>
      </c>
      <c r="C5" s="7" t="s">
        <v>56</v>
      </c>
      <c r="D5" s="6" t="s">
        <v>50</v>
      </c>
      <c r="E5" s="6" t="s">
        <v>57</v>
      </c>
      <c r="F5" s="7" t="s">
        <v>58</v>
      </c>
      <c r="G5" s="6"/>
    </row>
    <row r="6" ht="14.5" spans="1:7">
      <c r="A6" s="6">
        <v>4</v>
      </c>
      <c r="B6" s="6" t="s">
        <v>37</v>
      </c>
      <c r="C6" s="7" t="s">
        <v>59</v>
      </c>
      <c r="D6" s="6" t="s">
        <v>50</v>
      </c>
      <c r="E6" s="6" t="s">
        <v>60</v>
      </c>
      <c r="F6" s="7" t="s">
        <v>61</v>
      </c>
      <c r="G6" s="6"/>
    </row>
    <row r="7" ht="14.5" spans="1:7">
      <c r="A7" s="6">
        <v>5</v>
      </c>
      <c r="B7" s="6" t="s">
        <v>39</v>
      </c>
      <c r="C7" s="7" t="s">
        <v>53</v>
      </c>
      <c r="D7" s="6" t="s">
        <v>50</v>
      </c>
      <c r="E7" s="6" t="s">
        <v>62</v>
      </c>
      <c r="F7" s="7" t="s">
        <v>52</v>
      </c>
      <c r="G7" s="6"/>
    </row>
    <row r="8" ht="14.5" spans="1:7">
      <c r="A8" s="6">
        <v>6</v>
      </c>
      <c r="B8" s="6" t="s">
        <v>63</v>
      </c>
      <c r="C8" s="7" t="s">
        <v>56</v>
      </c>
      <c r="D8" s="6" t="s">
        <v>50</v>
      </c>
      <c r="E8" s="6" t="s">
        <v>64</v>
      </c>
      <c r="F8" s="7" t="s">
        <v>55</v>
      </c>
      <c r="G8" s="6"/>
    </row>
    <row r="9" ht="14.5" spans="1:7">
      <c r="A9" s="6">
        <v>7</v>
      </c>
      <c r="B9" s="6" t="s">
        <v>21</v>
      </c>
      <c r="C9" s="7" t="s">
        <v>49</v>
      </c>
      <c r="D9" s="6" t="s">
        <v>50</v>
      </c>
      <c r="E9" s="6" t="s">
        <v>65</v>
      </c>
      <c r="F9" s="7" t="s">
        <v>58</v>
      </c>
      <c r="G9" s="6"/>
    </row>
    <row r="10" ht="14.5" spans="1:7">
      <c r="A10" s="6">
        <v>8</v>
      </c>
      <c r="B10" s="6" t="s">
        <v>66</v>
      </c>
      <c r="C10" s="7" t="s">
        <v>53</v>
      </c>
      <c r="D10" s="6" t="s">
        <v>50</v>
      </c>
      <c r="E10" s="6" t="s">
        <v>67</v>
      </c>
      <c r="F10" s="7" t="s">
        <v>61</v>
      </c>
      <c r="G10" s="6"/>
    </row>
    <row r="11" spans="3:3">
      <c r="C11" s="3"/>
    </row>
  </sheetData>
  <mergeCells count="1">
    <mergeCell ref="A1:G1"/>
  </mergeCells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发票名称</vt:lpstr>
      <vt:lpstr>客户信息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103623</dc:creator>
  <cp:lastModifiedBy>123</cp:lastModifiedBy>
  <dcterms:created xsi:type="dcterms:W3CDTF">2019-11-08T08:05:00Z</dcterms:created>
  <dcterms:modified xsi:type="dcterms:W3CDTF">2020-11-15T05:34:19Z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