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G:\新建文件夹\"/>
    </mc:Choice>
  </mc:AlternateContent>
  <xr:revisionPtr revIDLastSave="0" documentId="13_ncr:1_{57DD144E-49AC-431E-899C-8BB40D9BEA08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N14" i="1" l="1"/>
  <c r="O14" i="1" s="1"/>
  <c r="I14" i="1"/>
  <c r="J14" i="1" s="1"/>
  <c r="N9" i="1"/>
  <c r="O9" i="1" s="1"/>
  <c r="I9" i="1"/>
  <c r="J9" i="1" s="1"/>
  <c r="N8" i="1"/>
  <c r="O8" i="1" s="1"/>
  <c r="I8" i="1"/>
  <c r="J8" i="1" s="1"/>
  <c r="N7" i="1"/>
  <c r="I7" i="1"/>
  <c r="J7" i="1" s="1"/>
  <c r="N6" i="1"/>
  <c r="O6" i="1" s="1"/>
  <c r="I6" i="1"/>
  <c r="J6" i="1" s="1"/>
  <c r="N5" i="1"/>
  <c r="I5" i="1"/>
  <c r="J5" i="1" s="1"/>
  <c r="N4" i="1"/>
  <c r="O4" i="1" s="1"/>
  <c r="I4" i="1"/>
  <c r="J4" i="1" s="1"/>
  <c r="N3" i="1"/>
  <c r="O3" i="1" s="1"/>
  <c r="I3" i="1"/>
  <c r="J3" i="1" s="1"/>
  <c r="O7" i="1" l="1"/>
  <c r="O5" i="1"/>
</calcChain>
</file>

<file path=xl/sharedStrings.xml><?xml version="1.0" encoding="utf-8"?>
<sst xmlns="http://schemas.openxmlformats.org/spreadsheetml/2006/main" count="65" uniqueCount="42">
  <si>
    <t>固定资产台账</t>
  </si>
  <si>
    <t>固定资产编号</t>
  </si>
  <si>
    <t>固定资产名称</t>
  </si>
  <si>
    <t>规格型号</t>
  </si>
  <si>
    <t>部门名称</t>
  </si>
  <si>
    <t>使用状况</t>
  </si>
  <si>
    <t>增加方式</t>
  </si>
  <si>
    <t>投入日期</t>
  </si>
  <si>
    <t>预计使用年数</t>
  </si>
  <si>
    <t>已提折旧月数</t>
  </si>
  <si>
    <t>已提折旧年数</t>
  </si>
  <si>
    <t>本年已提月份</t>
  </si>
  <si>
    <t>原值</t>
  </si>
  <si>
    <t>净残值率</t>
  </si>
  <si>
    <t>净残值</t>
  </si>
  <si>
    <t>本年折旧额</t>
  </si>
  <si>
    <t>折旧方法</t>
  </si>
  <si>
    <t>空压机</t>
  </si>
  <si>
    <t>KOBELCO</t>
  </si>
  <si>
    <t>车间</t>
  </si>
  <si>
    <t>在用</t>
  </si>
  <si>
    <t>直接购入</t>
  </si>
  <si>
    <t>平均年限法</t>
  </si>
  <si>
    <t>厂房</t>
  </si>
  <si>
    <t>砖混结构</t>
  </si>
  <si>
    <t>厂部</t>
  </si>
  <si>
    <t>在建工程转入</t>
  </si>
  <si>
    <t>办公楼</t>
  </si>
  <si>
    <t>双倍余额递减法</t>
  </si>
  <si>
    <t>商务车</t>
  </si>
  <si>
    <t>奥瑞德</t>
  </si>
  <si>
    <t>销售部</t>
  </si>
  <si>
    <t>办公电脑</t>
  </si>
  <si>
    <t>宏基笔记本</t>
  </si>
  <si>
    <t>人事部</t>
  </si>
  <si>
    <t>柜式空调</t>
  </si>
  <si>
    <t>1.5匹</t>
  </si>
  <si>
    <t>财务部</t>
  </si>
  <si>
    <t>联想台式机</t>
  </si>
  <si>
    <t>调拨</t>
  </si>
  <si>
    <t>轿车</t>
  </si>
  <si>
    <t>皇冠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</si>
</sst>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_ ;[Red]\-0.00\ "/>
    <numFmt numFmtId="179" formatCode="0.00_ "/>
  </numFmts>
  <fonts count="5" x14ac:knownFonts="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name val="黑体"/>
      <charset val="134"/>
    </font>
    <font>
      <sz val="8"/>
      <name val="黑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78" fontId="3" fillId="0" borderId="4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9" fontId="3" fillId="0" borderId="6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center"/>
    </xf>
    <xf numFmtId="179" fontId="3" fillId="0" borderId="11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178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"/>
  <sheetViews>
    <sheetView tabSelected="1" zoomScale="110" zoomScaleNormal="110" workbookViewId="0">
      <selection activeCell="I20" sqref="I20"/>
    </sheetView>
  </sheetViews>
  <sheetFormatPr defaultColWidth="8.7265625" defaultRowHeight="14" x14ac:dyDescent="0.25"/>
  <cols>
    <col min="1" max="1" width="11.26953125" style="2" customWidth="1"/>
    <col min="2" max="2" width="10.81640625" style="2" customWidth="1"/>
    <col min="3" max="3" width="8.7265625" style="2"/>
    <col min="4" max="5" width="7" style="2" customWidth="1"/>
    <col min="6" max="6" width="11" style="2" customWidth="1"/>
    <col min="7" max="7" width="9.36328125" style="2" customWidth="1"/>
    <col min="8" max="11" width="7" style="2" customWidth="1"/>
    <col min="12" max="12" width="9.08984375" style="2" customWidth="1"/>
    <col min="13" max="14" width="7" style="2" customWidth="1"/>
    <col min="15" max="15" width="9.26953125" style="2" customWidth="1"/>
    <col min="16" max="16" width="12.54296875" style="2" customWidth="1"/>
    <col min="17" max="16384" width="8.7265625" style="2"/>
  </cols>
  <sheetData>
    <row r="1" spans="1:16" ht="24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s="1" customFormat="1" ht="44" customHeight="1" x14ac:dyDescent="0.2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11" t="s">
        <v>16</v>
      </c>
    </row>
    <row r="3" spans="1:16" ht="24" customHeight="1" x14ac:dyDescent="0.25">
      <c r="A3" s="5">
        <v>211001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7">
        <v>43664</v>
      </c>
      <c r="H3" s="6">
        <v>10</v>
      </c>
      <c r="I3" s="6">
        <f ca="1">INT(DAYS360(G3,TODAY())/30)</f>
        <v>24</v>
      </c>
      <c r="J3" s="12">
        <f t="shared" ref="J3:J14" ca="1" si="0">I3/12</f>
        <v>2</v>
      </c>
      <c r="K3" s="13">
        <v>9</v>
      </c>
      <c r="L3" s="12">
        <v>30000</v>
      </c>
      <c r="M3" s="13">
        <v>5.0000000000000001E-3</v>
      </c>
      <c r="N3" s="12">
        <f t="shared" ref="N3:N14" si="1">L3*M3</f>
        <v>150</v>
      </c>
      <c r="O3" s="14">
        <f t="shared" ref="O3:O6" si="2">SLN(L3,N3,H3)/12*K3</f>
        <v>2238.75</v>
      </c>
      <c r="P3" s="15" t="s">
        <v>22</v>
      </c>
    </row>
    <row r="4" spans="1:16" ht="24" customHeight="1" x14ac:dyDescent="0.25">
      <c r="A4" s="5">
        <v>212001</v>
      </c>
      <c r="B4" s="6" t="s">
        <v>23</v>
      </c>
      <c r="C4" s="6" t="s">
        <v>24</v>
      </c>
      <c r="D4" s="6" t="s">
        <v>25</v>
      </c>
      <c r="E4" s="6" t="s">
        <v>20</v>
      </c>
      <c r="F4" s="6" t="s">
        <v>26</v>
      </c>
      <c r="G4" s="7">
        <v>40127</v>
      </c>
      <c r="H4" s="6">
        <v>20</v>
      </c>
      <c r="I4" s="6">
        <f t="shared" ref="I4:I14" ca="1" si="3">INT(DAYS360(G4,TODAY())/30)</f>
        <v>140</v>
      </c>
      <c r="J4" s="12">
        <f t="shared" ca="1" si="0"/>
        <v>11.666666666666666</v>
      </c>
      <c r="K4" s="13">
        <v>9</v>
      </c>
      <c r="L4" s="12">
        <v>1000000</v>
      </c>
      <c r="M4" s="13">
        <v>5.0000000000000001E-3</v>
      </c>
      <c r="N4" s="12">
        <f t="shared" si="1"/>
        <v>5000</v>
      </c>
      <c r="O4" s="14">
        <f t="shared" si="2"/>
        <v>37312.5</v>
      </c>
      <c r="P4" s="15" t="s">
        <v>22</v>
      </c>
    </row>
    <row r="5" spans="1:16" ht="24" customHeight="1" x14ac:dyDescent="0.25">
      <c r="A5" s="5">
        <v>212002</v>
      </c>
      <c r="B5" s="6" t="s">
        <v>27</v>
      </c>
      <c r="C5" s="6" t="s">
        <v>24</v>
      </c>
      <c r="D5" s="6" t="s">
        <v>25</v>
      </c>
      <c r="E5" s="6" t="s">
        <v>20</v>
      </c>
      <c r="F5" s="6" t="s">
        <v>26</v>
      </c>
      <c r="G5" s="7">
        <v>40127</v>
      </c>
      <c r="H5" s="6">
        <v>20</v>
      </c>
      <c r="I5" s="6">
        <f t="shared" ca="1" si="3"/>
        <v>140</v>
      </c>
      <c r="J5" s="12">
        <f t="shared" ca="1" si="0"/>
        <v>11.666666666666666</v>
      </c>
      <c r="K5" s="13">
        <v>9</v>
      </c>
      <c r="L5" s="12">
        <v>500000</v>
      </c>
      <c r="M5" s="13">
        <v>5.0000000000000001E-3</v>
      </c>
      <c r="N5" s="12">
        <f t="shared" si="1"/>
        <v>2500</v>
      </c>
      <c r="O5" s="14">
        <f ca="1">DDB(L5,N5,H5,J5,2)</f>
        <v>16251.374748060087</v>
      </c>
      <c r="P5" s="15" t="s">
        <v>28</v>
      </c>
    </row>
    <row r="6" spans="1:16" ht="24" customHeight="1" x14ac:dyDescent="0.25">
      <c r="A6" s="5">
        <v>214004</v>
      </c>
      <c r="B6" s="6" t="s">
        <v>29</v>
      </c>
      <c r="C6" s="6" t="s">
        <v>30</v>
      </c>
      <c r="D6" s="6" t="s">
        <v>31</v>
      </c>
      <c r="E6" s="6" t="s">
        <v>20</v>
      </c>
      <c r="F6" s="6" t="s">
        <v>21</v>
      </c>
      <c r="G6" s="7">
        <v>41041</v>
      </c>
      <c r="H6" s="6">
        <v>10</v>
      </c>
      <c r="I6" s="6">
        <f t="shared" ca="1" si="3"/>
        <v>110</v>
      </c>
      <c r="J6" s="12">
        <f t="shared" ca="1" si="0"/>
        <v>9.1666666666666661</v>
      </c>
      <c r="K6" s="13">
        <v>9</v>
      </c>
      <c r="L6" s="12">
        <v>240000</v>
      </c>
      <c r="M6" s="13">
        <v>5.0000000000000001E-3</v>
      </c>
      <c r="N6" s="12">
        <f t="shared" si="1"/>
        <v>1200</v>
      </c>
      <c r="O6" s="14">
        <f t="shared" si="2"/>
        <v>17910</v>
      </c>
      <c r="P6" s="15" t="s">
        <v>22</v>
      </c>
    </row>
    <row r="7" spans="1:16" ht="24" customHeight="1" x14ac:dyDescent="0.25">
      <c r="A7" s="5">
        <v>216001</v>
      </c>
      <c r="B7" s="6" t="s">
        <v>32</v>
      </c>
      <c r="C7" s="6" t="s">
        <v>33</v>
      </c>
      <c r="D7" s="6" t="s">
        <v>34</v>
      </c>
      <c r="E7" s="6" t="s">
        <v>20</v>
      </c>
      <c r="F7" s="6" t="s">
        <v>21</v>
      </c>
      <c r="G7" s="7">
        <v>43497</v>
      </c>
      <c r="H7" s="6">
        <v>5</v>
      </c>
      <c r="I7" s="6">
        <f t="shared" ca="1" si="3"/>
        <v>29</v>
      </c>
      <c r="J7" s="12">
        <f t="shared" ca="1" si="0"/>
        <v>2.4166666666666665</v>
      </c>
      <c r="K7" s="13">
        <v>9</v>
      </c>
      <c r="L7" s="12">
        <v>4500</v>
      </c>
      <c r="M7" s="13">
        <v>5.0000000000000001E-3</v>
      </c>
      <c r="N7" s="12">
        <f t="shared" si="1"/>
        <v>22.5</v>
      </c>
      <c r="O7" s="14">
        <f ca="1">DDB(L7,N7,H7,J7,2)</f>
        <v>872.94478831636104</v>
      </c>
      <c r="P7" s="15" t="s">
        <v>28</v>
      </c>
    </row>
    <row r="8" spans="1:16" ht="24" customHeight="1" x14ac:dyDescent="0.25">
      <c r="A8" s="5">
        <v>210001</v>
      </c>
      <c r="B8" s="6" t="s">
        <v>35</v>
      </c>
      <c r="C8" s="6" t="s">
        <v>36</v>
      </c>
      <c r="D8" s="6" t="s">
        <v>37</v>
      </c>
      <c r="E8" s="6" t="s">
        <v>20</v>
      </c>
      <c r="F8" s="6" t="s">
        <v>21</v>
      </c>
      <c r="G8" s="7">
        <v>42536</v>
      </c>
      <c r="H8" s="6">
        <v>5</v>
      </c>
      <c r="I8" s="6">
        <f t="shared" ca="1" si="3"/>
        <v>61</v>
      </c>
      <c r="J8" s="12">
        <f t="shared" ca="1" si="0"/>
        <v>5.083333333333333</v>
      </c>
      <c r="K8" s="13">
        <v>9</v>
      </c>
      <c r="L8" s="12">
        <v>15000</v>
      </c>
      <c r="M8" s="13">
        <v>5.0000000000000001E-3</v>
      </c>
      <c r="N8" s="12">
        <f t="shared" si="1"/>
        <v>75</v>
      </c>
      <c r="O8" s="14">
        <f>SLN(L8,N8,H8)/12*K8</f>
        <v>2238.75</v>
      </c>
      <c r="P8" s="15" t="s">
        <v>22</v>
      </c>
    </row>
    <row r="9" spans="1:16" ht="24" customHeight="1" x14ac:dyDescent="0.25">
      <c r="A9" s="5">
        <v>210002</v>
      </c>
      <c r="B9" s="6" t="s">
        <v>32</v>
      </c>
      <c r="C9" s="6" t="s">
        <v>38</v>
      </c>
      <c r="D9" s="6" t="s">
        <v>34</v>
      </c>
      <c r="E9" s="6" t="s">
        <v>20</v>
      </c>
      <c r="F9" s="6" t="s">
        <v>39</v>
      </c>
      <c r="G9" s="7">
        <v>43149</v>
      </c>
      <c r="H9" s="6">
        <v>8</v>
      </c>
      <c r="I9" s="6">
        <f t="shared" ca="1" si="3"/>
        <v>41</v>
      </c>
      <c r="J9" s="12">
        <f t="shared" ca="1" si="0"/>
        <v>3.4166666666666665</v>
      </c>
      <c r="K9" s="13">
        <v>9</v>
      </c>
      <c r="L9" s="12">
        <v>3800</v>
      </c>
      <c r="M9" s="13">
        <v>5.0000000000000001E-3</v>
      </c>
      <c r="N9" s="12">
        <f t="shared" si="1"/>
        <v>19</v>
      </c>
      <c r="O9" s="14">
        <f>SLN(L9,N9,H9)/12*K9</f>
        <v>354.46875</v>
      </c>
      <c r="P9" s="15" t="s">
        <v>22</v>
      </c>
    </row>
    <row r="10" spans="1:16" ht="24" customHeight="1" x14ac:dyDescent="0.25">
      <c r="A10" s="21"/>
      <c r="B10" s="22"/>
      <c r="C10" s="22"/>
      <c r="D10" s="22"/>
      <c r="E10" s="22"/>
      <c r="F10" s="22"/>
      <c r="G10" s="23"/>
      <c r="H10" s="22"/>
      <c r="I10" s="22"/>
      <c r="J10" s="24"/>
      <c r="K10" s="25"/>
      <c r="L10" s="24"/>
      <c r="M10" s="25"/>
      <c r="N10" s="24"/>
      <c r="O10" s="26"/>
      <c r="P10" s="27"/>
    </row>
    <row r="11" spans="1:16" ht="24" customHeight="1" x14ac:dyDescent="0.25">
      <c r="A11" s="21"/>
      <c r="B11" s="22"/>
      <c r="C11" s="22"/>
      <c r="D11" s="22"/>
      <c r="E11" s="22"/>
      <c r="F11" s="22"/>
      <c r="G11" s="23"/>
      <c r="H11" s="22"/>
      <c r="I11" s="22"/>
      <c r="J11" s="24"/>
      <c r="K11" s="25"/>
      <c r="L11" s="24"/>
      <c r="M11" s="25"/>
      <c r="N11" s="24"/>
      <c r="O11" s="26"/>
      <c r="P11" s="27"/>
    </row>
    <row r="12" spans="1:16" ht="24" customHeight="1" x14ac:dyDescent="0.25">
      <c r="A12" s="21"/>
      <c r="B12" s="22"/>
      <c r="C12" s="22"/>
      <c r="D12" s="22"/>
      <c r="E12" s="22"/>
      <c r="F12" s="22"/>
      <c r="G12" s="23"/>
      <c r="H12" s="22"/>
      <c r="I12" s="22"/>
      <c r="J12" s="24"/>
      <c r="K12" s="25"/>
      <c r="L12" s="24"/>
      <c r="M12" s="25"/>
      <c r="N12" s="24"/>
      <c r="O12" s="26"/>
      <c r="P12" s="27"/>
    </row>
    <row r="13" spans="1:16" ht="24" customHeight="1" x14ac:dyDescent="0.25">
      <c r="A13" s="21"/>
      <c r="B13" s="22"/>
      <c r="C13" s="22"/>
      <c r="D13" s="22"/>
      <c r="E13" s="22"/>
      <c r="F13" s="22"/>
      <c r="G13" s="23"/>
      <c r="H13" s="22"/>
      <c r="I13" s="22"/>
      <c r="J13" s="24"/>
      <c r="K13" s="25"/>
      <c r="L13" s="24"/>
      <c r="M13" s="25"/>
      <c r="N13" s="24"/>
      <c r="O13" s="26"/>
      <c r="P13" s="27"/>
    </row>
    <row r="14" spans="1:16" ht="24" customHeight="1" x14ac:dyDescent="0.25">
      <c r="A14" s="8">
        <v>212003</v>
      </c>
      <c r="B14" s="9" t="s">
        <v>40</v>
      </c>
      <c r="C14" s="9" t="s">
        <v>41</v>
      </c>
      <c r="D14" s="9" t="s">
        <v>25</v>
      </c>
      <c r="E14" s="9" t="s">
        <v>20</v>
      </c>
      <c r="F14" s="9" t="s">
        <v>21</v>
      </c>
      <c r="G14" s="10">
        <v>42226</v>
      </c>
      <c r="H14" s="9">
        <v>20</v>
      </c>
      <c r="I14" s="9">
        <f t="shared" ca="1" si="3"/>
        <v>71</v>
      </c>
      <c r="J14" s="16">
        <f t="shared" ca="1" si="0"/>
        <v>5.916666666666667</v>
      </c>
      <c r="K14" s="17">
        <v>9</v>
      </c>
      <c r="L14" s="16">
        <v>200000</v>
      </c>
      <c r="M14" s="17">
        <v>5.0000000000000001E-3</v>
      </c>
      <c r="N14" s="16">
        <f t="shared" si="1"/>
        <v>1000</v>
      </c>
      <c r="O14" s="18">
        <f>SLN(L14,N14,H14)/12*K14</f>
        <v>7462.5</v>
      </c>
      <c r="P14" s="19" t="s">
        <v>22</v>
      </c>
    </row>
    <row r="15" spans="1:16" ht="24" customHeight="1" x14ac:dyDescent="0.25"/>
  </sheetData>
  <mergeCells count="1">
    <mergeCell ref="A1:P1"/>
  </mergeCells>
  <phoneticPr fontId="4" type="noConversion"/>
  <dataValidations disablePrompts="1" count="5">
    <dataValidation type="list" allowBlank="1" showInputMessage="1" showErrorMessage="1" sqref="F9:F13" xr:uid="{00000000-0002-0000-0000-000000000000}">
      <formula1>"直接购入,在建工程转入,捐赠,投资者投入,调拨"</formula1>
    </dataValidation>
    <dataValidation type="list" allowBlank="1" showInputMessage="1" showErrorMessage="1" sqref="F14 F3:F8" xr:uid="{00000000-0002-0000-0000-000001000000}">
      <formula1>"直接购入,在建工程转入,捐赠,投资者投入"</formula1>
    </dataValidation>
    <dataValidation type="list" allowBlank="1" showInputMessage="1" showErrorMessage="1" sqref="D3:D14" xr:uid="{00000000-0002-0000-0000-000002000000}">
      <formula1>"财务部,人事部,销售部,车间,办公室,厂部"</formula1>
    </dataValidation>
    <dataValidation type="list" allowBlank="1" showInputMessage="1" showErrorMessage="1" sqref="E3:E14" xr:uid="{00000000-0002-0000-0000-000003000000}">
      <formula1>"在用,季节性停用,停用"</formula1>
    </dataValidation>
    <dataValidation type="list" allowBlank="1" showInputMessage="1" showErrorMessage="1" sqref="P3:P14" xr:uid="{00000000-0002-0000-0000-000004000000}">
      <formula1>"平均年限法,双倍余额递减法,年数总和法,工作量法"</formula1>
    </dataValidation>
  </dataValidations>
  <pageMargins left="0.59027777777777801" right="0.27500000000000002" top="1" bottom="1" header="0.5" footer="0.5"/>
  <pageSetup paperSize="9" orientation="landscape"/>
  <headerFooter>
    <oddHeader>&amp;L&amp;G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52766</dc:creator>
  <cp:lastModifiedBy>123</cp:lastModifiedBy>
  <dcterms:created xsi:type="dcterms:W3CDTF">2019-09-18T08:35:00Z</dcterms:created>
  <dcterms:modified xsi:type="dcterms:W3CDTF">2021-07-20T15:59:10Z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