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70" windowWidth="15795" windowHeight="9540" activeTab="1"/>
  </bookViews>
  <sheets>
    <sheet name="数据" sheetId="2" r:id="rId1"/>
    <sheet name="打印" sheetId="5" r:id="rId2"/>
  </sheets>
  <definedNames>
    <definedName name="_xlnm.Print_Area" localSheetId="1">打印!$A$1:$X$11</definedName>
    <definedName name="保护" localSheetId="1">打印!#REF!,打印!#REF!,打印!#REF!,打印!#REF!,打印!#REF!</definedName>
    <definedName name="保护">#REF!,#REF!,#REF!,#REF!,#REF!</definedName>
    <definedName name="蓝" localSheetId="1">打印!#REF!,打印!#REF!,打印!#REF!,打印!#REF!,打印!$D:$D,打印!$F:$F,打印!$H:$H,打印!$J:$J,打印!$L:$L,打印!$R:$R,打印!#REF!</definedName>
    <definedName name="蓝">#REF!,#REF!,#REF!,#REF!,#REF!,#REF!,#REF!,#REF!,#REF!,#REF!,#REF!</definedName>
    <definedName name="行" localSheetId="1">打印!$S:$S,打印!$Q:$Q,打印!$K:$K,打印!$I:$I,打印!$G:$G,打印!$E:$E,打印!#REF!,打印!#REF!,打印!#REF!,打印!#REF!</definedName>
    <definedName name="行">#REF!,#REF!,#REF!,#REF!,#REF!,#REF!,#REF!,#REF!,#REF!,#REF!</definedName>
  </definedNames>
  <calcPr calcId="125725"/>
</workbook>
</file>

<file path=xl/calcChain.xml><?xml version="1.0" encoding="utf-8"?>
<calcChain xmlns="http://schemas.openxmlformats.org/spreadsheetml/2006/main">
  <c r="P11" i="5"/>
  <c r="K11"/>
  <c r="F11"/>
  <c r="O9" l="1"/>
  <c r="F7"/>
  <c r="F6"/>
  <c r="Q2"/>
  <c r="R3"/>
  <c r="P3"/>
  <c r="M3"/>
  <c r="T8" l="1"/>
  <c r="R8"/>
  <c r="P8"/>
  <c r="N8"/>
  <c r="L8"/>
  <c r="J8"/>
  <c r="H8"/>
  <c r="F8"/>
  <c r="D8"/>
</calcChain>
</file>

<file path=xl/sharedStrings.xml><?xml version="1.0" encoding="utf-8"?>
<sst xmlns="http://schemas.openxmlformats.org/spreadsheetml/2006/main" count="44" uniqueCount="43">
  <si>
    <t>张三</t>
    <phoneticPr fontId="1" type="noConversion"/>
  </si>
  <si>
    <t>王五</t>
    <phoneticPr fontId="1" type="noConversion"/>
  </si>
  <si>
    <t xml:space="preserve">刘六 </t>
    <phoneticPr fontId="1" type="noConversion"/>
  </si>
  <si>
    <t>佰</t>
    <phoneticPr fontId="1" type="noConversion"/>
  </si>
  <si>
    <t>拾</t>
    <phoneticPr fontId="1" type="noConversion"/>
  </si>
  <si>
    <t>万</t>
    <phoneticPr fontId="1" type="noConversion"/>
  </si>
  <si>
    <t>仟</t>
    <phoneticPr fontId="1" type="noConversion"/>
  </si>
  <si>
    <t>元</t>
    <phoneticPr fontId="1" type="noConversion"/>
  </si>
  <si>
    <t>角</t>
    <phoneticPr fontId="1" type="noConversion"/>
  </si>
  <si>
    <t>分</t>
    <phoneticPr fontId="1" type="noConversion"/>
  </si>
  <si>
    <t>会计：</t>
    <phoneticPr fontId="1" type="noConversion"/>
  </si>
  <si>
    <t>记账：</t>
    <phoneticPr fontId="1" type="noConversion"/>
  </si>
  <si>
    <t>存根联（红）收款联（绿）记账联（蓝）</t>
    <phoneticPr fontId="1" type="noConversion"/>
  </si>
  <si>
    <t xml:space="preserve">佰 </t>
    <phoneticPr fontId="1" type="noConversion"/>
  </si>
  <si>
    <t>年</t>
    <phoneticPr fontId="1" type="noConversion"/>
  </si>
  <si>
    <t>月</t>
    <phoneticPr fontId="1" type="noConversion"/>
  </si>
  <si>
    <t>日</t>
    <phoneticPr fontId="1" type="noConversion"/>
  </si>
  <si>
    <t>№：</t>
    <phoneticPr fontId="1" type="noConversion"/>
  </si>
  <si>
    <t>交款事由</t>
    <phoneticPr fontId="1" type="noConversion"/>
  </si>
  <si>
    <t>序号</t>
    <phoneticPr fontId="1" type="noConversion"/>
  </si>
  <si>
    <t>交款单位</t>
    <phoneticPr fontId="1" type="noConversion"/>
  </si>
  <si>
    <t>交款金额</t>
    <phoneticPr fontId="1" type="noConversion"/>
  </si>
  <si>
    <t>餐卡费</t>
    <phoneticPr fontId="1" type="noConversion"/>
  </si>
  <si>
    <t>停车费</t>
    <phoneticPr fontId="1" type="noConversion"/>
  </si>
  <si>
    <t>清洁费</t>
    <phoneticPr fontId="1" type="noConversion"/>
  </si>
  <si>
    <t>交 款 事 由 ：</t>
    <phoneticPr fontId="1" type="noConversion"/>
  </si>
  <si>
    <t>金额大写：</t>
    <phoneticPr fontId="1" type="noConversion"/>
  </si>
  <si>
    <t>收款人（盖章）</t>
    <phoneticPr fontId="1" type="noConversion"/>
  </si>
  <si>
    <t>出纳</t>
    <phoneticPr fontId="1" type="noConversion"/>
  </si>
  <si>
    <t>会计</t>
    <phoneticPr fontId="1" type="noConversion"/>
  </si>
  <si>
    <t>记账</t>
    <phoneticPr fontId="1" type="noConversion"/>
  </si>
  <si>
    <t>出纳：</t>
    <phoneticPr fontId="1" type="noConversion"/>
  </si>
  <si>
    <t>娄明</t>
    <phoneticPr fontId="1" type="noConversion"/>
  </si>
  <si>
    <t>宋晴</t>
    <phoneticPr fontId="1" type="noConversion"/>
  </si>
  <si>
    <t>杨峰</t>
    <phoneticPr fontId="1" type="noConversion"/>
  </si>
  <si>
    <t>厕所装修预付款</t>
    <phoneticPr fontId="1" type="noConversion"/>
  </si>
  <si>
    <t xml:space="preserve">           收     据</t>
    <phoneticPr fontId="1" type="noConversion"/>
  </si>
  <si>
    <t>神兽尼玛装修公司</t>
    <phoneticPr fontId="1" type="noConversion"/>
  </si>
  <si>
    <t>交 款 单 位 ：</t>
    <phoneticPr fontId="1" type="noConversion"/>
  </si>
  <si>
    <t>￥：</t>
    <phoneticPr fontId="1" type="noConversion"/>
  </si>
  <si>
    <t>元</t>
    <phoneticPr fontId="1" type="noConversion"/>
  </si>
  <si>
    <t>这个数字对应数据表页里的黄色列</t>
    <phoneticPr fontId="1" type="noConversion"/>
  </si>
  <si>
    <t>在红框框里输入数字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</si>
</sst>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0_ "/>
  </numFmts>
  <fonts count="1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2"/>
      <charset val="134"/>
      <scheme val="minor"/>
    </font>
    <font>
      <b/>
      <sz val="12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  <font>
      <sz val="11"/>
      <name val="Arial"/>
      <family val="2"/>
    </font>
    <font>
      <sz val="11"/>
      <color theme="1"/>
      <name val="宋体"/>
      <family val="3"/>
      <charset val="134"/>
      <scheme val="minor"/>
    </font>
    <font>
      <sz val="10"/>
      <name val="宋体"/>
      <family val="2"/>
      <charset val="134"/>
      <scheme val="minor"/>
    </font>
    <font>
      <sz val="10"/>
      <name val="宋体"/>
      <family val="3"/>
      <charset val="134"/>
      <scheme val="minor"/>
    </font>
    <font>
      <b/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2"/>
      <charset val="134"/>
      <scheme val="minor"/>
    </font>
    <font>
      <b/>
      <sz val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b/>
      <sz val="28"/>
      <name val="宋体"/>
      <family val="2"/>
      <charset val="134"/>
      <scheme val="minor"/>
    </font>
    <font>
      <sz val="16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7" fillId="0" borderId="0" xfId="0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0" fontId="7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2" borderId="0" xfId="0" applyFill="1">
      <alignment vertical="center"/>
    </xf>
    <xf numFmtId="0" fontId="2" fillId="3" borderId="0" xfId="0" applyNumberFormat="1" applyFont="1" applyFill="1" applyProtection="1">
      <alignment vertical="center"/>
      <protection locked="0"/>
    </xf>
    <xf numFmtId="0" fontId="10" fillId="3" borderId="0" xfId="0" applyNumberFormat="1" applyFont="1" applyFill="1" applyProtection="1">
      <alignment vertical="center"/>
      <protection locked="0"/>
    </xf>
    <xf numFmtId="0" fontId="12" fillId="3" borderId="0" xfId="0" applyNumberFormat="1" applyFont="1" applyFill="1" applyProtection="1">
      <alignment vertical="center"/>
      <protection locked="0"/>
    </xf>
    <xf numFmtId="0" fontId="4" fillId="3" borderId="0" xfId="0" applyNumberFormat="1" applyFont="1" applyFill="1" applyAlignment="1" applyProtection="1">
      <alignment vertical="center"/>
      <protection locked="0"/>
    </xf>
    <xf numFmtId="0" fontId="3" fillId="3" borderId="0" xfId="0" applyNumberFormat="1" applyFont="1" applyFill="1" applyAlignment="1" applyProtection="1">
      <alignment vertical="center"/>
      <protection locked="0"/>
    </xf>
    <xf numFmtId="0" fontId="11" fillId="3" borderId="0" xfId="0" applyNumberFormat="1" applyFont="1" applyFill="1" applyProtection="1">
      <alignment vertical="center"/>
      <protection locked="0"/>
    </xf>
    <xf numFmtId="0" fontId="4" fillId="3" borderId="0" xfId="0" applyNumberFormat="1" applyFont="1" applyFill="1" applyProtection="1">
      <alignment vertical="center"/>
      <protection locked="0"/>
    </xf>
    <xf numFmtId="0" fontId="4" fillId="3" borderId="0" xfId="0" applyNumberFormat="1" applyFont="1" applyFill="1" applyAlignment="1" applyProtection="1">
      <alignment horizontal="right" vertical="center"/>
      <protection locked="0"/>
    </xf>
    <xf numFmtId="0" fontId="11" fillId="3" borderId="0" xfId="0" applyNumberFormat="1" applyFont="1" applyFill="1" applyAlignment="1" applyProtection="1">
      <alignment vertical="center"/>
      <protection locked="0"/>
    </xf>
    <xf numFmtId="0" fontId="12" fillId="3" borderId="0" xfId="0" applyNumberFormat="1" applyFont="1" applyFill="1" applyAlignment="1" applyProtection="1">
      <alignment vertical="center"/>
      <protection locked="0"/>
    </xf>
    <xf numFmtId="0" fontId="11" fillId="3" borderId="1" xfId="0" applyNumberFormat="1" applyFont="1" applyFill="1" applyBorder="1" applyProtection="1">
      <alignment vertical="center"/>
      <protection locked="0"/>
    </xf>
    <xf numFmtId="0" fontId="11" fillId="3" borderId="2" xfId="0" applyNumberFormat="1" applyFont="1" applyFill="1" applyBorder="1" applyProtection="1">
      <alignment vertical="center"/>
      <protection locked="0"/>
    </xf>
    <xf numFmtId="0" fontId="4" fillId="3" borderId="2" xfId="0" applyNumberFormat="1" applyFont="1" applyFill="1" applyBorder="1" applyProtection="1">
      <alignment vertical="center"/>
      <protection locked="0"/>
    </xf>
    <xf numFmtId="0" fontId="11" fillId="3" borderId="3" xfId="0" applyNumberFormat="1" applyFont="1" applyFill="1" applyBorder="1" applyAlignment="1" applyProtection="1">
      <alignment vertical="center"/>
      <protection locked="0"/>
    </xf>
    <xf numFmtId="0" fontId="11" fillId="3" borderId="0" xfId="0" applyNumberFormat="1" applyFont="1" applyFill="1" applyAlignment="1" applyProtection="1">
      <alignment horizontal="center" vertical="center"/>
      <protection locked="0"/>
    </xf>
    <xf numFmtId="0" fontId="12" fillId="3" borderId="0" xfId="0" applyNumberFormat="1" applyFont="1" applyFill="1" applyAlignment="1" applyProtection="1">
      <alignment horizontal="center" vertical="center"/>
      <protection locked="0"/>
    </xf>
    <xf numFmtId="0" fontId="11" fillId="3" borderId="4" xfId="0" applyNumberFormat="1" applyFont="1" applyFill="1" applyBorder="1" applyProtection="1">
      <alignment vertical="center"/>
      <protection locked="0"/>
    </xf>
    <xf numFmtId="0" fontId="11" fillId="3" borderId="0" xfId="0" applyNumberFormat="1" applyFont="1" applyFill="1" applyBorder="1" applyProtection="1">
      <alignment vertical="center"/>
      <protection locked="0"/>
    </xf>
    <xf numFmtId="0" fontId="11" fillId="3" borderId="5" xfId="0" applyNumberFormat="1" applyFont="1" applyFill="1" applyBorder="1" applyProtection="1">
      <alignment vertical="center"/>
      <protection locked="0"/>
    </xf>
    <xf numFmtId="0" fontId="3" fillId="3" borderId="4" xfId="0" applyNumberFormat="1" applyFont="1" applyFill="1" applyBorder="1" applyAlignment="1" applyProtection="1">
      <alignment horizontal="right"/>
      <protection locked="0"/>
    </xf>
    <xf numFmtId="0" fontId="3" fillId="3" borderId="0" xfId="0" applyNumberFormat="1" applyFont="1" applyFill="1" applyBorder="1" applyAlignment="1" applyProtection="1">
      <alignment horizontal="right"/>
      <protection locked="0"/>
    </xf>
    <xf numFmtId="0" fontId="14" fillId="3" borderId="9" xfId="0" applyNumberFormat="1" applyFont="1" applyFill="1" applyBorder="1" applyAlignment="1" applyProtection="1">
      <alignment horizontal="center"/>
      <protection locked="0" hidden="1"/>
    </xf>
    <xf numFmtId="0" fontId="14" fillId="3" borderId="0" xfId="0" applyNumberFormat="1" applyFont="1" applyFill="1" applyBorder="1" applyAlignment="1" applyProtection="1">
      <alignment horizontal="center"/>
      <protection locked="0"/>
    </xf>
    <xf numFmtId="0" fontId="11" fillId="3" borderId="5" xfId="0" applyNumberFormat="1" applyFont="1" applyFill="1" applyBorder="1" applyAlignment="1" applyProtection="1">
      <protection locked="0"/>
    </xf>
    <xf numFmtId="0" fontId="14" fillId="3" borderId="0" xfId="0" applyNumberFormat="1" applyFont="1" applyFill="1" applyBorder="1" applyAlignment="1" applyProtection="1">
      <protection locked="0"/>
    </xf>
    <xf numFmtId="176" fontId="14" fillId="3" borderId="0" xfId="0" applyNumberFormat="1" applyFont="1" applyFill="1" applyBorder="1" applyAlignment="1" applyProtection="1">
      <protection locked="0"/>
    </xf>
    <xf numFmtId="0" fontId="11" fillId="3" borderId="0" xfId="0" applyNumberFormat="1" applyFont="1" applyFill="1" applyBorder="1" applyAlignment="1" applyProtection="1">
      <protection locked="0"/>
    </xf>
    <xf numFmtId="0" fontId="11" fillId="3" borderId="6" xfId="0" applyNumberFormat="1" applyFont="1" applyFill="1" applyBorder="1" applyAlignment="1" applyProtection="1">
      <alignment horizontal="center" vertical="center"/>
      <protection locked="0"/>
    </xf>
    <xf numFmtId="0" fontId="11" fillId="3" borderId="7" xfId="0" applyNumberFormat="1" applyFont="1" applyFill="1" applyBorder="1" applyAlignment="1" applyProtection="1">
      <alignment horizontal="center" vertical="center"/>
      <protection locked="0"/>
    </xf>
    <xf numFmtId="0" fontId="11" fillId="3" borderId="7" xfId="0" applyNumberFormat="1" applyFont="1" applyFill="1" applyBorder="1" applyProtection="1">
      <alignment vertical="center"/>
      <protection locked="0"/>
    </xf>
    <xf numFmtId="0" fontId="11" fillId="3" borderId="8" xfId="0" applyNumberFormat="1" applyFont="1" applyFill="1" applyBorder="1" applyProtection="1">
      <alignment vertical="center"/>
      <protection locked="0"/>
    </xf>
    <xf numFmtId="0" fontId="8" fillId="3" borderId="0" xfId="0" applyNumberFormat="1" applyFont="1" applyFill="1" applyProtection="1">
      <alignment vertical="center"/>
      <protection locked="0"/>
    </xf>
    <xf numFmtId="0" fontId="9" fillId="3" borderId="2" xfId="0" applyNumberFormat="1" applyFont="1" applyFill="1" applyBorder="1" applyAlignment="1" applyProtection="1">
      <alignment vertical="center"/>
      <protection locked="0"/>
    </xf>
    <xf numFmtId="0" fontId="2" fillId="3" borderId="0" xfId="0" applyNumberFormat="1" applyFont="1" applyFill="1" applyAlignment="1" applyProtection="1">
      <alignment vertical="center"/>
      <protection locked="0"/>
    </xf>
    <xf numFmtId="0" fontId="6" fillId="3" borderId="0" xfId="0" applyNumberFormat="1" applyFont="1" applyFill="1" applyProtection="1">
      <alignment vertical="center"/>
      <protection locked="0"/>
    </xf>
    <xf numFmtId="0" fontId="4" fillId="3" borderId="7" xfId="0" applyNumberFormat="1" applyFont="1" applyFill="1" applyBorder="1" applyAlignment="1" applyProtection="1">
      <alignment horizontal="right" vertical="center"/>
      <protection locked="0"/>
    </xf>
    <xf numFmtId="0" fontId="15" fillId="3" borderId="0" xfId="0" applyNumberFormat="1" applyFont="1" applyFill="1" applyAlignment="1" applyProtection="1">
      <alignment horizontal="center" vertical="center"/>
      <protection locked="0"/>
    </xf>
    <xf numFmtId="0" fontId="13" fillId="3" borderId="0" xfId="0" applyNumberFormat="1" applyFont="1" applyFill="1" applyAlignment="1" applyProtection="1">
      <alignment horizontal="center" vertical="center" textRotation="255"/>
      <protection locked="0"/>
    </xf>
    <xf numFmtId="0" fontId="4" fillId="3" borderId="2" xfId="0" applyNumberFormat="1" applyFont="1" applyFill="1" applyBorder="1" applyAlignment="1" applyProtection="1">
      <alignment horizontal="center" vertical="center"/>
      <protection locked="0"/>
    </xf>
    <xf numFmtId="0" fontId="5" fillId="3" borderId="0" xfId="0" applyNumberFormat="1" applyFont="1" applyFill="1" applyAlignment="1" applyProtection="1">
      <alignment horizontal="center" vertical="center"/>
      <protection locked="0"/>
    </xf>
    <xf numFmtId="0" fontId="14" fillId="3" borderId="0" xfId="0" applyNumberFormat="1" applyFont="1" applyFill="1" applyAlignment="1" applyProtection="1">
      <alignment horizontal="left"/>
      <protection locked="0"/>
    </xf>
    <xf numFmtId="0" fontId="14" fillId="3" borderId="9" xfId="0" applyNumberFormat="1" applyFont="1" applyFill="1" applyBorder="1" applyAlignment="1" applyProtection="1">
      <alignment horizontal="left"/>
      <protection locked="0"/>
    </xf>
    <xf numFmtId="0" fontId="16" fillId="3" borderId="0" xfId="0" applyNumberFormat="1" applyFont="1" applyFill="1" applyBorder="1" applyAlignment="1" applyProtection="1">
      <alignment horizontal="center"/>
      <protection locked="0"/>
    </xf>
    <xf numFmtId="0" fontId="14" fillId="3" borderId="4" xfId="0" applyNumberFormat="1" applyFont="1" applyFill="1" applyBorder="1" applyAlignment="1" applyProtection="1">
      <alignment horizontal="center"/>
      <protection locked="0"/>
    </xf>
    <xf numFmtId="0" fontId="14" fillId="3" borderId="0" xfId="0" applyNumberFormat="1" applyFont="1" applyFill="1" applyBorder="1" applyAlignment="1" applyProtection="1">
      <alignment horizontal="center"/>
      <protection locked="0"/>
    </xf>
    <xf numFmtId="0" fontId="3" fillId="3" borderId="4" xfId="0" applyNumberFormat="1" applyFont="1" applyFill="1" applyBorder="1" applyAlignment="1" applyProtection="1">
      <alignment horizontal="center"/>
      <protection locked="0"/>
    </xf>
    <xf numFmtId="0" fontId="3" fillId="3" borderId="0" xfId="0" applyNumberFormat="1" applyFont="1" applyFill="1" applyBorder="1" applyAlignment="1" applyProtection="1">
      <alignment horizontal="center"/>
      <protection locked="0"/>
    </xf>
    <xf numFmtId="176" fontId="14" fillId="0" borderId="9" xfId="0" applyNumberFormat="1" applyFont="1" applyFill="1" applyBorder="1" applyAlignment="1" applyProtection="1">
      <alignment horizontal="center"/>
      <protection locked="0" hidden="1"/>
    </xf>
    <xf numFmtId="0" fontId="12" fillId="4" borderId="0" xfId="0" applyNumberFormat="1" applyFont="1" applyFill="1" applyAlignment="1" applyProtection="1">
      <alignment vertical="center"/>
      <protection locked="0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workbookViewId="0">
      <selection sqref="A1:A17"/>
    </sheetView>
  </sheetViews>
  <sheetFormatPr defaultRowHeight="13.5"/>
  <cols>
    <col min="1" max="1" width="4.5" bestFit="1" customWidth="1"/>
    <col min="2" max="2" width="8.5" bestFit="1" customWidth="1"/>
    <col min="3" max="3" width="31.875" bestFit="1" customWidth="1"/>
    <col min="4" max="4" width="23.25" bestFit="1" customWidth="1"/>
    <col min="5" max="5" width="15" style="1" bestFit="1" customWidth="1"/>
  </cols>
  <sheetData>
    <row r="1" spans="1:8">
      <c r="A1" s="6">
        <v>0</v>
      </c>
      <c r="B1" t="s">
        <v>19</v>
      </c>
      <c r="C1" t="s">
        <v>20</v>
      </c>
      <c r="D1" t="s">
        <v>18</v>
      </c>
      <c r="E1" s="1" t="s">
        <v>21</v>
      </c>
      <c r="F1" s="1" t="s">
        <v>29</v>
      </c>
      <c r="G1" s="1" t="s">
        <v>28</v>
      </c>
      <c r="H1" s="1" t="s">
        <v>30</v>
      </c>
    </row>
    <row r="2" spans="1:8">
      <c r="A2" s="6">
        <v>1</v>
      </c>
      <c r="B2" s="2">
        <v>100001</v>
      </c>
      <c r="C2" s="2" t="s">
        <v>37</v>
      </c>
      <c r="D2" s="3" t="s">
        <v>35</v>
      </c>
      <c r="E2" s="4">
        <v>4898963.0999999996</v>
      </c>
      <c r="F2" t="s">
        <v>32</v>
      </c>
      <c r="G2" t="s">
        <v>33</v>
      </c>
      <c r="H2" t="s">
        <v>34</v>
      </c>
    </row>
    <row r="3" spans="1:8">
      <c r="A3" s="6">
        <v>2</v>
      </c>
      <c r="B3" s="2">
        <v>100002</v>
      </c>
      <c r="C3" s="2" t="s">
        <v>0</v>
      </c>
      <c r="D3" s="3" t="s">
        <v>22</v>
      </c>
      <c r="E3" s="4">
        <v>556</v>
      </c>
    </row>
    <row r="4" spans="1:8">
      <c r="A4" s="6">
        <v>3</v>
      </c>
      <c r="B4" s="2">
        <v>100003</v>
      </c>
      <c r="C4" s="2" t="s">
        <v>1</v>
      </c>
      <c r="D4" s="3" t="s">
        <v>23</v>
      </c>
      <c r="E4" s="4">
        <v>46</v>
      </c>
    </row>
    <row r="5" spans="1:8">
      <c r="A5" s="6">
        <v>4</v>
      </c>
      <c r="B5" s="2">
        <v>100004</v>
      </c>
      <c r="C5" s="2" t="s">
        <v>2</v>
      </c>
      <c r="D5" s="3" t="s">
        <v>24</v>
      </c>
      <c r="E5" s="4">
        <v>89656</v>
      </c>
    </row>
    <row r="6" spans="1:8">
      <c r="A6" s="6">
        <v>5</v>
      </c>
      <c r="B6" s="2">
        <v>100005</v>
      </c>
      <c r="C6" s="2"/>
      <c r="D6" s="3"/>
      <c r="E6" s="4">
        <v>0</v>
      </c>
    </row>
    <row r="7" spans="1:8">
      <c r="A7" s="6">
        <v>6</v>
      </c>
      <c r="B7" s="2">
        <v>100006</v>
      </c>
      <c r="C7" s="2"/>
      <c r="D7" s="3"/>
      <c r="E7" s="4"/>
    </row>
    <row r="8" spans="1:8">
      <c r="A8" s="6">
        <v>7</v>
      </c>
      <c r="B8" s="2">
        <v>100007</v>
      </c>
      <c r="C8" s="5"/>
      <c r="D8" s="5"/>
      <c r="E8" s="4"/>
    </row>
    <row r="9" spans="1:8">
      <c r="A9" s="6">
        <v>8</v>
      </c>
      <c r="B9" s="2">
        <v>100008</v>
      </c>
      <c r="C9" s="5"/>
      <c r="D9" s="5"/>
      <c r="E9" s="4"/>
    </row>
    <row r="10" spans="1:8">
      <c r="A10" s="6">
        <v>9</v>
      </c>
      <c r="B10" s="2">
        <v>100009</v>
      </c>
      <c r="C10" s="5"/>
      <c r="D10" s="5"/>
      <c r="E10" s="4"/>
    </row>
    <row r="11" spans="1:8">
      <c r="A11" s="6">
        <v>10</v>
      </c>
      <c r="B11" s="2">
        <v>100010</v>
      </c>
      <c r="C11" s="5"/>
      <c r="D11" s="5"/>
      <c r="E11" s="4"/>
    </row>
    <row r="12" spans="1:8">
      <c r="A12" s="6"/>
      <c r="B12" s="5"/>
      <c r="C12" s="5"/>
      <c r="D12" s="5"/>
      <c r="E12" s="4"/>
    </row>
    <row r="13" spans="1:8">
      <c r="A13" s="6"/>
      <c r="B13" s="5"/>
      <c r="C13" s="5"/>
      <c r="D13" s="5"/>
      <c r="E13" s="4"/>
    </row>
    <row r="14" spans="1:8">
      <c r="A14" s="6"/>
      <c r="B14" s="5"/>
      <c r="C14" s="5"/>
      <c r="D14" s="5"/>
      <c r="E14" s="4"/>
    </row>
    <row r="15" spans="1:8">
      <c r="A15" s="6"/>
      <c r="B15" s="5"/>
      <c r="C15" s="5"/>
      <c r="D15" s="5"/>
      <c r="E15" s="4"/>
    </row>
    <row r="16" spans="1:8">
      <c r="A16" s="6"/>
      <c r="B16" s="5"/>
      <c r="C16" s="5"/>
      <c r="D16" s="5"/>
      <c r="E16" s="4"/>
    </row>
    <row r="17" spans="1:5">
      <c r="A17" s="6"/>
      <c r="B17" s="5"/>
      <c r="C17" s="5"/>
      <c r="D17" s="5"/>
      <c r="E17" s="4"/>
    </row>
    <row r="18" spans="1:5">
      <c r="B18" s="5"/>
      <c r="C18" s="5"/>
      <c r="D18" s="5"/>
      <c r="E18" s="4"/>
    </row>
    <row r="19" spans="1:5">
      <c r="B19" s="5"/>
      <c r="C19" s="5"/>
      <c r="D19" s="5"/>
      <c r="E19" s="4"/>
    </row>
    <row r="20" spans="1:5">
      <c r="B20" s="5"/>
      <c r="C20" s="5"/>
      <c r="D20" s="5"/>
      <c r="E20" s="4"/>
    </row>
    <row r="21" spans="1:5">
      <c r="B21" s="5"/>
      <c r="C21" s="5"/>
      <c r="D21" s="5"/>
      <c r="E21" s="4"/>
    </row>
    <row r="22" spans="1:5">
      <c r="B22" s="5"/>
      <c r="C22" s="5"/>
      <c r="D22" s="5"/>
      <c r="E22" s="4"/>
    </row>
    <row r="23" spans="1:5">
      <c r="B23" s="5"/>
      <c r="C23" s="5"/>
      <c r="D23" s="5"/>
      <c r="E23" s="4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38"/>
  <sheetViews>
    <sheetView tabSelected="1" workbookViewId="0">
      <selection activeCell="AA3" sqref="AA3"/>
    </sheetView>
  </sheetViews>
  <sheetFormatPr defaultRowHeight="14.25"/>
  <cols>
    <col min="1" max="1" width="2.625" style="7" customWidth="1"/>
    <col min="2" max="2" width="14.875" style="7" customWidth="1"/>
    <col min="3" max="3" width="2.75" style="7" customWidth="1"/>
    <col min="4" max="21" width="4.125" style="7" customWidth="1"/>
    <col min="22" max="22" width="2.375" style="7" customWidth="1"/>
    <col min="23" max="23" width="2.25" style="7" customWidth="1"/>
    <col min="24" max="24" width="3.125" style="7" bestFit="1" customWidth="1"/>
    <col min="25" max="25" width="2.5" style="9" bestFit="1" customWidth="1"/>
    <col min="26" max="16384" width="9" style="9"/>
  </cols>
  <sheetData>
    <row r="1" spans="1:27" ht="26.25" customHeight="1">
      <c r="B1" s="8"/>
      <c r="C1" s="8"/>
      <c r="Y1" s="55">
        <v>1</v>
      </c>
    </row>
    <row r="2" spans="1:27" ht="33" customHeight="1">
      <c r="B2" s="43" t="s">
        <v>36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6" t="s">
        <v>17</v>
      </c>
      <c r="P2" s="46"/>
      <c r="Q2" s="47">
        <f>IF(VLOOKUP($Y$1,数据!A:E,2,0)="","",VLOOKUP($Y$1,数据!A:E,2,0))</f>
        <v>100001</v>
      </c>
      <c r="R2" s="47"/>
      <c r="S2" s="47"/>
      <c r="T2" s="47"/>
      <c r="U2" s="47"/>
      <c r="V2" s="10"/>
      <c r="W2" s="10"/>
      <c r="X2" s="10"/>
      <c r="Y2" s="16"/>
      <c r="Z2" s="11"/>
      <c r="AA2" s="9" t="s">
        <v>42</v>
      </c>
    </row>
    <row r="3" spans="1:27" ht="15.75" customHeight="1" thickBot="1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42">
        <f ca="1">YEAR(NOW())</f>
        <v>2013</v>
      </c>
      <c r="N3" s="42"/>
      <c r="O3" s="13" t="s">
        <v>14</v>
      </c>
      <c r="P3" s="14">
        <f ca="1">MONTH(NOW())</f>
        <v>12</v>
      </c>
      <c r="Q3" s="13" t="s">
        <v>15</v>
      </c>
      <c r="R3" s="14">
        <f ca="1">DAY(NOW())</f>
        <v>24</v>
      </c>
      <c r="S3" s="13" t="s">
        <v>16</v>
      </c>
      <c r="T3" s="12"/>
      <c r="U3" s="12"/>
      <c r="V3" s="15"/>
      <c r="W3" s="15"/>
      <c r="X3" s="15"/>
      <c r="Y3" s="16"/>
      <c r="Z3" s="16"/>
      <c r="AA3" s="9" t="s">
        <v>41</v>
      </c>
    </row>
    <row r="4" spans="1:27" ht="9.75" customHeight="1"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9"/>
      <c r="P4" s="19"/>
      <c r="Q4" s="19"/>
      <c r="R4" s="19"/>
      <c r="S4" s="19"/>
      <c r="T4" s="18"/>
      <c r="U4" s="18"/>
      <c r="V4" s="20"/>
      <c r="W4" s="21"/>
      <c r="X4" s="44" t="s">
        <v>12</v>
      </c>
      <c r="Y4" s="22"/>
      <c r="Z4" s="22"/>
    </row>
    <row r="5" spans="1:27" ht="12.75" customHeight="1">
      <c r="B5" s="23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X5" s="44"/>
    </row>
    <row r="6" spans="1:27" ht="39.950000000000003" customHeight="1">
      <c r="B6" s="50" t="s">
        <v>38</v>
      </c>
      <c r="C6" s="51"/>
      <c r="D6" s="51"/>
      <c r="E6" s="51"/>
      <c r="F6" s="48" t="str">
        <f>IF(VLOOKUP($Y$1,数据!A:E,3,0)="","",VLOOKUP($Y$1,数据!A:E,3,0))</f>
        <v>神兽尼玛装修公司</v>
      </c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25"/>
      <c r="X6" s="44"/>
    </row>
    <row r="7" spans="1:27" ht="39.950000000000003" customHeight="1">
      <c r="B7" s="50" t="s">
        <v>25</v>
      </c>
      <c r="C7" s="51"/>
      <c r="D7" s="51"/>
      <c r="E7" s="51"/>
      <c r="F7" s="48" t="str">
        <f>IF(VLOOKUP($Y$1,数据!A:E,4,0)="","",VLOOKUP($Y$1,数据!A:E,4,0))</f>
        <v>厕所装修预付款</v>
      </c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25"/>
      <c r="X7" s="44"/>
    </row>
    <row r="8" spans="1:27" ht="35.25" customHeight="1">
      <c r="A8" s="13"/>
      <c r="B8" s="26" t="s">
        <v>26</v>
      </c>
      <c r="C8" s="27"/>
      <c r="D8" s="28" t="str">
        <f>TEXT(LEFT(RIGHT(REPT("0",(11-LEN(O9)))&amp;O9,10),1),"[DBNum2][$-804]G/通用格式")</f>
        <v>肆</v>
      </c>
      <c r="E8" s="29" t="s">
        <v>3</v>
      </c>
      <c r="F8" s="28" t="str">
        <f>TEXT(LEFT(RIGHT(REPT("0",(11-LEN(O9)))&amp;O9,9),1),"[DBNum2][$-804]G/通用格式")</f>
        <v>捌</v>
      </c>
      <c r="G8" s="29" t="s">
        <v>4</v>
      </c>
      <c r="H8" s="28" t="str">
        <f>TEXT(LEFT(RIGHT(REPT("0",(11-LEN(O9)))&amp;O9,8),1),"[DBNum2][$-804]G/通用格式")</f>
        <v>玖</v>
      </c>
      <c r="I8" s="29" t="s">
        <v>5</v>
      </c>
      <c r="J8" s="28" t="str">
        <f>TEXT(LEFT(RIGHT(REPT("0",(11-LEN(O9)))&amp;O9,7),1),"[DBNum2][$-804]G/通用格式")</f>
        <v>捌</v>
      </c>
      <c r="K8" s="29" t="s">
        <v>6</v>
      </c>
      <c r="L8" s="28" t="str">
        <f>TEXT(LEFT(RIGHT(REPT("0",(11-LEN(O9)))&amp;O9,6),1),"[DBNum2][$-804]G/通用格式")</f>
        <v>玖</v>
      </c>
      <c r="M8" s="29" t="s">
        <v>13</v>
      </c>
      <c r="N8" s="28" t="str">
        <f>TEXT(LEFT(RIGHT(REPT("0",(11-LEN(O9)))&amp;O9,5),1),"[DBNum2][$-804]G/通用格式")</f>
        <v>陆</v>
      </c>
      <c r="O8" s="29" t="s">
        <v>4</v>
      </c>
      <c r="P8" s="28" t="str">
        <f>TEXT(LEFT(RIGHT(REPT("0",(11-LEN(O9)))&amp;O9,4),1),"[DBNum2][$-804]G/通用格式")</f>
        <v>叁</v>
      </c>
      <c r="Q8" s="29" t="s">
        <v>7</v>
      </c>
      <c r="R8" s="28" t="str">
        <f>TEXT(LEFT(RIGHT(REPT("0",(11-LEN(O9)))&amp;O9,2),1),"[DBNum2][$-804]G/通用格式")</f>
        <v>壹</v>
      </c>
      <c r="S8" s="29" t="s">
        <v>8</v>
      </c>
      <c r="T8" s="28" t="str">
        <f>TEXT(RIGHT(REPT("0",(11-LEN(O9)))&amp;O9,1),"[DBNum2][$-804]G/通用格式")</f>
        <v>零</v>
      </c>
      <c r="U8" s="29" t="s">
        <v>9</v>
      </c>
      <c r="V8" s="30"/>
      <c r="X8" s="44"/>
    </row>
    <row r="9" spans="1:27" ht="34.5" customHeight="1">
      <c r="B9" s="52" t="s">
        <v>27</v>
      </c>
      <c r="C9" s="53"/>
      <c r="D9" s="53"/>
      <c r="E9" s="53"/>
      <c r="F9" s="49"/>
      <c r="G9" s="49"/>
      <c r="H9" s="49"/>
      <c r="I9" s="49"/>
      <c r="J9" s="49"/>
      <c r="K9" s="49"/>
      <c r="L9" s="49"/>
      <c r="M9" s="49"/>
      <c r="N9" s="31" t="s">
        <v>39</v>
      </c>
      <c r="O9" s="54" t="str">
        <f>IF(ISERROR(FIND(".",VLOOKUP(Y1,数据!A:E,5,0))),VLOOKUP(Y1,数据!A:E,5,0)&amp;".00",IF(LEN(VLOOKUP(Y1,数据!A:E,5,0))-FIND(".",VLOOKUP(Y1,数据!A:E,5,0))=1,VLOOKUP(Y1,数据!A:E,5,0)&amp;"0",VLOOKUP(Y1,数据!A:E,5,0)))</f>
        <v>4898963.10</v>
      </c>
      <c r="P9" s="54"/>
      <c r="Q9" s="54"/>
      <c r="R9" s="54"/>
      <c r="S9" s="54"/>
      <c r="T9" s="32" t="s">
        <v>40</v>
      </c>
      <c r="U9" s="33"/>
      <c r="V9" s="30"/>
      <c r="X9" s="44"/>
    </row>
    <row r="10" spans="1:27" ht="15.75" customHeight="1" thickBot="1">
      <c r="B10" s="34"/>
      <c r="C10" s="35"/>
      <c r="D10" s="35"/>
      <c r="E10" s="35"/>
      <c r="F10" s="36"/>
      <c r="G10" s="36"/>
      <c r="H10" s="36"/>
      <c r="I10" s="36"/>
      <c r="J10" s="36"/>
      <c r="K10" s="36"/>
      <c r="L10" s="36"/>
      <c r="M10" s="36"/>
      <c r="N10" s="36"/>
      <c r="O10" s="35"/>
      <c r="P10" s="35"/>
      <c r="Q10" s="35"/>
      <c r="R10" s="35"/>
      <c r="S10" s="35"/>
      <c r="T10" s="35"/>
      <c r="U10" s="36"/>
      <c r="V10" s="37"/>
      <c r="X10" s="44"/>
    </row>
    <row r="11" spans="1:27" ht="27.75" customHeight="1">
      <c r="B11" s="38"/>
      <c r="C11" s="38"/>
      <c r="D11" s="45" t="s">
        <v>10</v>
      </c>
      <c r="E11" s="45"/>
      <c r="F11" s="45" t="str">
        <f>IF(VLOOKUP($Y$1,数据!A:H,6,0)="","",VLOOKUP($Y$1,数据!A:H,6,0))</f>
        <v>娄明</v>
      </c>
      <c r="G11" s="45"/>
      <c r="H11" s="45"/>
      <c r="I11" s="45" t="s">
        <v>11</v>
      </c>
      <c r="J11" s="45"/>
      <c r="K11" s="45" t="str">
        <f>IF(VLOOKUP($Y$1,数据!A:H,8,0)="","",VLOOKUP($Y$1,数据!A:H,8,0))</f>
        <v>杨峰</v>
      </c>
      <c r="L11" s="45"/>
      <c r="M11" s="45"/>
      <c r="N11" s="45" t="s">
        <v>31</v>
      </c>
      <c r="O11" s="45"/>
      <c r="P11" s="45" t="str">
        <f>IF(VLOOKUP($Y$1,数据!A:H,7,0)="","",VLOOKUP($Y$1,数据!A:H,7,0))</f>
        <v>宋晴</v>
      </c>
      <c r="Q11" s="45"/>
      <c r="R11" s="45"/>
      <c r="S11" s="39"/>
      <c r="T11" s="38"/>
      <c r="U11" s="38"/>
      <c r="V11" s="38"/>
    </row>
    <row r="12" spans="1:27"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16"/>
    </row>
    <row r="13" spans="1:2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16"/>
    </row>
    <row r="14" spans="1:27"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16"/>
    </row>
    <row r="15" spans="1:27"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16"/>
    </row>
    <row r="16" spans="1:27"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16"/>
    </row>
    <row r="17" spans="4:25"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16"/>
    </row>
    <row r="26" spans="4:25">
      <c r="V26" s="41"/>
    </row>
    <row r="27" spans="4:25">
      <c r="V27" s="41"/>
    </row>
    <row r="28" spans="4:25">
      <c r="V28" s="41"/>
    </row>
    <row r="29" spans="4:25">
      <c r="V29" s="41"/>
    </row>
    <row r="30" spans="4:25">
      <c r="V30" s="41"/>
    </row>
    <row r="31" spans="4:25">
      <c r="V31" s="41"/>
    </row>
    <row r="32" spans="4:25">
      <c r="V32" s="41"/>
    </row>
    <row r="33" spans="22:22">
      <c r="V33" s="41"/>
    </row>
    <row r="34" spans="22:22">
      <c r="V34" s="41"/>
    </row>
    <row r="35" spans="22:22">
      <c r="V35" s="41"/>
    </row>
    <row r="36" spans="22:22">
      <c r="V36" s="41"/>
    </row>
    <row r="37" spans="22:22">
      <c r="V37" s="41"/>
    </row>
    <row r="38" spans="22:22">
      <c r="V38" s="41"/>
    </row>
  </sheetData>
  <sheetProtection password="C613" sheet="1" objects="1" scenarios="1"/>
  <mergeCells count="18">
    <mergeCell ref="B6:E6"/>
    <mergeCell ref="B7:E7"/>
    <mergeCell ref="B9:E9"/>
    <mergeCell ref="M3:N3"/>
    <mergeCell ref="B2:N2"/>
    <mergeCell ref="X4:X10"/>
    <mergeCell ref="D11:E11"/>
    <mergeCell ref="O2:P2"/>
    <mergeCell ref="Q2:U2"/>
    <mergeCell ref="F6:U6"/>
    <mergeCell ref="F9:M9"/>
    <mergeCell ref="F11:H11"/>
    <mergeCell ref="I11:J11"/>
    <mergeCell ref="K11:M11"/>
    <mergeCell ref="N11:O11"/>
    <mergeCell ref="P11:R11"/>
    <mergeCell ref="O9:S9"/>
    <mergeCell ref="F7:U7"/>
  </mergeCells>
  <phoneticPr fontId="1" type="noConversion"/>
  <pageMargins left="0" right="0.02" top="0.19" bottom="0.74803149606299213" header="0.18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数据</vt:lpstr>
      <vt:lpstr>打印</vt:lpstr>
      <vt:lpstr>打印!Print_Area</vt:lpstr>
    </vt:vector>
  </TitlesOfParts>
  <Company>chery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91000127</dc:creator>
  <cp:lastModifiedBy>91000127</cp:lastModifiedBy>
  <cp:lastPrinted>2013-12-24T01:27:03Z</cp:lastPrinted>
  <dcterms:created xsi:type="dcterms:W3CDTF">2013-12-18T00:13:34Z</dcterms:created>
  <dcterms:modified xsi:type="dcterms:W3CDTF">2013-12-24T04:36:11Z</dcterms:modified>
</cp:coreProperties>
</file>